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ersons/person.xml" ContentType="application/vnd.ms-excel.person+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D:\"/>
    </mc:Choice>
  </mc:AlternateContent>
  <xr:revisionPtr revIDLastSave="0" documentId="13_ncr:1_{F5650196-9201-4775-83DE-307161559BC4}" xr6:coauthVersionLast="47" xr6:coauthVersionMax="47" xr10:uidLastSave="{00000000-0000-0000-0000-000000000000}"/>
  <bookViews>
    <workbookView xWindow="-110" yWindow="-110" windowWidth="18220" windowHeight="11500" xr2:uid="{90B0FD51-8A96-4A36-A394-98EFA06CF3C8}"/>
  </bookViews>
  <sheets>
    <sheet name="HOW TO USE" sheetId="19" r:id="rId1"/>
    <sheet name="BASE DATA" sheetId="20" r:id="rId2"/>
    <sheet name="DEFINITIONS AND SCENARIOS" sheetId="21" r:id="rId3"/>
    <sheet name="INITIAL COSTS" sheetId="22" r:id="rId4"/>
    <sheet name="FIXED COSTS" sheetId="23" r:id="rId5"/>
    <sheet name="VARIABLE COSTS" sheetId="24" r:id="rId6"/>
    <sheet name="REVENUE" sheetId="25" r:id="rId7"/>
    <sheet name="52-WEEK PROJECTION" sheetId="26" r:id="rId8"/>
    <sheet name="SMART SUMMARY" sheetId="27"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7" l="1"/>
  <c r="B5" i="27"/>
  <c r="BA60" i="26"/>
  <c r="AZ60" i="26"/>
  <c r="AY60" i="26"/>
  <c r="AX60" i="26"/>
  <c r="AW60" i="26"/>
  <c r="AV60" i="26"/>
  <c r="AU60" i="26"/>
  <c r="AT60" i="26"/>
  <c r="AS60" i="26"/>
  <c r="AR60" i="26"/>
  <c r="AQ60" i="26"/>
  <c r="AP60" i="26"/>
  <c r="AO60" i="26"/>
  <c r="AN60" i="26"/>
  <c r="AM60" i="26"/>
  <c r="AL60" i="26"/>
  <c r="AK60" i="26"/>
  <c r="AJ60" i="26"/>
  <c r="AI60" i="26"/>
  <c r="AH60" i="26"/>
  <c r="AG60" i="26"/>
  <c r="AF60" i="26"/>
  <c r="AE60" i="26"/>
  <c r="AD60" i="26"/>
  <c r="AC60" i="26"/>
  <c r="AB60" i="26"/>
  <c r="AA60" i="26"/>
  <c r="Z60" i="26"/>
  <c r="Y60" i="26"/>
  <c r="X60" i="26"/>
  <c r="W60" i="26"/>
  <c r="V60" i="26"/>
  <c r="U60" i="26"/>
  <c r="T60" i="26"/>
  <c r="S60" i="26"/>
  <c r="R60" i="26"/>
  <c r="Q60" i="26"/>
  <c r="P60" i="26"/>
  <c r="O60" i="26"/>
  <c r="N60" i="26"/>
  <c r="M60" i="26"/>
  <c r="L60" i="26"/>
  <c r="K60" i="26"/>
  <c r="J60" i="26"/>
  <c r="I60" i="26"/>
  <c r="H60" i="26"/>
  <c r="G60" i="26"/>
  <c r="F60" i="26"/>
  <c r="E60" i="26"/>
  <c r="D60" i="26"/>
  <c r="C60" i="26"/>
  <c r="B60" i="26"/>
  <c r="AJ45" i="26"/>
  <c r="AY41" i="26"/>
  <c r="AR41" i="26"/>
  <c r="AO37" i="26"/>
  <c r="AX29" i="26"/>
  <c r="AR25" i="26"/>
  <c r="AH25" i="26"/>
  <c r="C25" i="26"/>
  <c r="B25" i="26"/>
  <c r="Y21" i="26"/>
  <c r="X21" i="26"/>
  <c r="L21" i="26"/>
  <c r="AX17" i="26"/>
  <c r="AO17" i="26"/>
  <c r="AN17" i="26"/>
  <c r="T17" i="26"/>
  <c r="S17" i="26"/>
  <c r="R17" i="26"/>
  <c r="B17" i="26"/>
  <c r="AY13" i="26"/>
  <c r="AW13" i="26"/>
  <c r="AU13" i="26"/>
  <c r="AK13" i="26"/>
  <c r="AJ13" i="26"/>
  <c r="AI13" i="26"/>
  <c r="Z13" i="26"/>
  <c r="Y13" i="26"/>
  <c r="X13" i="26"/>
  <c r="O13" i="26"/>
  <c r="L13" i="26"/>
  <c r="J13" i="26"/>
  <c r="AY9" i="26"/>
  <c r="AX9" i="26"/>
  <c r="AW9" i="26"/>
  <c r="AQ9" i="26"/>
  <c r="AP9" i="26"/>
  <c r="AO9" i="26"/>
  <c r="AI9" i="26"/>
  <c r="AH9" i="26"/>
  <c r="AG9" i="26"/>
  <c r="AA9" i="26"/>
  <c r="Z9" i="26"/>
  <c r="Y9" i="26"/>
  <c r="S9" i="26"/>
  <c r="R9" i="26"/>
  <c r="Q9" i="26"/>
  <c r="K9" i="26"/>
  <c r="J9" i="26"/>
  <c r="I9" i="26"/>
  <c r="C9" i="26"/>
  <c r="B9" i="26"/>
  <c r="BA6" i="26"/>
  <c r="BA62" i="26" s="1"/>
  <c r="C153" i="27" s="1"/>
  <c r="AZ6" i="26"/>
  <c r="AU6" i="26"/>
  <c r="AU62" i="26" s="1"/>
  <c r="C147" i="27" s="1"/>
  <c r="AT6" i="26"/>
  <c r="AT62" i="26" s="1"/>
  <c r="C146" i="27" s="1"/>
  <c r="AS6" i="26"/>
  <c r="AS62" i="26" s="1"/>
  <c r="C145" i="27" s="1"/>
  <c r="AR6" i="26"/>
  <c r="AM6" i="26"/>
  <c r="AM62" i="26" s="1"/>
  <c r="C139" i="27" s="1"/>
  <c r="AL6" i="26"/>
  <c r="AL62" i="26" s="1"/>
  <c r="C138" i="27" s="1"/>
  <c r="AK6" i="26"/>
  <c r="AK62" i="26" s="1"/>
  <c r="C137" i="27" s="1"/>
  <c r="AJ6" i="26"/>
  <c r="AE6" i="26"/>
  <c r="AD6" i="26"/>
  <c r="AD62" i="26" s="1"/>
  <c r="C130" i="27" s="1"/>
  <c r="AC6" i="26"/>
  <c r="AC62" i="26" s="1"/>
  <c r="C129" i="27" s="1"/>
  <c r="AB6" i="26"/>
  <c r="W6" i="26"/>
  <c r="W62" i="26" s="1"/>
  <c r="C123" i="27" s="1"/>
  <c r="V6" i="26"/>
  <c r="V62" i="26" s="1"/>
  <c r="C122" i="27" s="1"/>
  <c r="U6" i="26"/>
  <c r="U62" i="26" s="1"/>
  <c r="C121" i="27" s="1"/>
  <c r="T6" i="26"/>
  <c r="O6" i="26"/>
  <c r="N6" i="26"/>
  <c r="N62" i="26" s="1"/>
  <c r="C114" i="27" s="1"/>
  <c r="M6" i="26"/>
  <c r="M62" i="26" s="1"/>
  <c r="C113" i="27" s="1"/>
  <c r="L6" i="26"/>
  <c r="G6" i="26"/>
  <c r="G62" i="26" s="1"/>
  <c r="C107" i="27" s="1"/>
  <c r="F6" i="26"/>
  <c r="F62" i="26" s="1"/>
  <c r="C106" i="27" s="1"/>
  <c r="E6" i="26"/>
  <c r="E62" i="26" s="1"/>
  <c r="C105" i="27" s="1"/>
  <c r="D6" i="26"/>
  <c r="BA5" i="26"/>
  <c r="AZ5" i="26"/>
  <c r="AY5" i="26"/>
  <c r="AY6" i="26" s="1"/>
  <c r="AY62" i="26" s="1"/>
  <c r="C151" i="27" s="1"/>
  <c r="AX5" i="26"/>
  <c r="AX6" i="26" s="1"/>
  <c r="AX62" i="26" s="1"/>
  <c r="C150" i="27" s="1"/>
  <c r="AW5" i="26"/>
  <c r="AW6" i="26" s="1"/>
  <c r="AW62" i="26" s="1"/>
  <c r="C149" i="27" s="1"/>
  <c r="AV5" i="26"/>
  <c r="AV6" i="26" s="1"/>
  <c r="AV62" i="26" s="1"/>
  <c r="C148" i="27" s="1"/>
  <c r="AU5" i="26"/>
  <c r="AT5" i="26"/>
  <c r="AS5" i="26"/>
  <c r="AR5" i="26"/>
  <c r="AQ5" i="26"/>
  <c r="AQ6" i="26" s="1"/>
  <c r="AQ62" i="26" s="1"/>
  <c r="C143" i="27" s="1"/>
  <c r="AP5" i="26"/>
  <c r="AP6" i="26" s="1"/>
  <c r="AP62" i="26" s="1"/>
  <c r="C142" i="27" s="1"/>
  <c r="AO5" i="26"/>
  <c r="AO6" i="26" s="1"/>
  <c r="AO62" i="26" s="1"/>
  <c r="C141" i="27" s="1"/>
  <c r="AN5" i="26"/>
  <c r="AN6" i="26" s="1"/>
  <c r="AN62" i="26" s="1"/>
  <c r="C140" i="27" s="1"/>
  <c r="AM5" i="26"/>
  <c r="AL5" i="26"/>
  <c r="AK5" i="26"/>
  <c r="AJ5" i="26"/>
  <c r="AI5" i="26"/>
  <c r="AI6" i="26" s="1"/>
  <c r="AI62" i="26" s="1"/>
  <c r="C135" i="27" s="1"/>
  <c r="AH5" i="26"/>
  <c r="AH6" i="26" s="1"/>
  <c r="AH62" i="26" s="1"/>
  <c r="C134" i="27" s="1"/>
  <c r="AG5" i="26"/>
  <c r="AG6" i="26" s="1"/>
  <c r="AG62" i="26" s="1"/>
  <c r="C133" i="27" s="1"/>
  <c r="AF5" i="26"/>
  <c r="AF6" i="26" s="1"/>
  <c r="AF62" i="26" s="1"/>
  <c r="C132" i="27" s="1"/>
  <c r="AE5" i="26"/>
  <c r="AD5" i="26"/>
  <c r="AC5" i="26"/>
  <c r="AB5" i="26"/>
  <c r="AA5" i="26"/>
  <c r="AA6" i="26" s="1"/>
  <c r="AA62" i="26" s="1"/>
  <c r="C127" i="27" s="1"/>
  <c r="Z5" i="26"/>
  <c r="Z6" i="26" s="1"/>
  <c r="Z62" i="26" s="1"/>
  <c r="C126" i="27" s="1"/>
  <c r="Y5" i="26"/>
  <c r="Y6" i="26" s="1"/>
  <c r="Y62" i="26" s="1"/>
  <c r="C125" i="27" s="1"/>
  <c r="X5" i="26"/>
  <c r="X6" i="26" s="1"/>
  <c r="X62" i="26" s="1"/>
  <c r="C124" i="27" s="1"/>
  <c r="W5" i="26"/>
  <c r="V5" i="26"/>
  <c r="U5" i="26"/>
  <c r="T5" i="26"/>
  <c r="S5" i="26"/>
  <c r="S6" i="26" s="1"/>
  <c r="S62" i="26" s="1"/>
  <c r="C119" i="27" s="1"/>
  <c r="R5" i="26"/>
  <c r="R6" i="26" s="1"/>
  <c r="R62" i="26" s="1"/>
  <c r="C118" i="27" s="1"/>
  <c r="Q5" i="26"/>
  <c r="Q6" i="26" s="1"/>
  <c r="Q62" i="26" s="1"/>
  <c r="C117" i="27" s="1"/>
  <c r="P5" i="26"/>
  <c r="P6" i="26" s="1"/>
  <c r="P62" i="26" s="1"/>
  <c r="C116" i="27" s="1"/>
  <c r="O5" i="26"/>
  <c r="N5" i="26"/>
  <c r="M5" i="26"/>
  <c r="L5" i="26"/>
  <c r="K5" i="26"/>
  <c r="K6" i="26" s="1"/>
  <c r="K62" i="26" s="1"/>
  <c r="C111" i="27" s="1"/>
  <c r="J5" i="26"/>
  <c r="J6" i="26" s="1"/>
  <c r="J62" i="26" s="1"/>
  <c r="C110" i="27" s="1"/>
  <c r="I5" i="26"/>
  <c r="I6" i="26" s="1"/>
  <c r="I62" i="26" s="1"/>
  <c r="C109" i="27" s="1"/>
  <c r="H5" i="26"/>
  <c r="H6" i="26" s="1"/>
  <c r="H62" i="26" s="1"/>
  <c r="C108" i="27" s="1"/>
  <c r="G5" i="26"/>
  <c r="F5" i="26"/>
  <c r="E5" i="26"/>
  <c r="D5" i="26"/>
  <c r="C5" i="26"/>
  <c r="C6" i="26" s="1"/>
  <c r="C62" i="26" s="1"/>
  <c r="C103" i="27" s="1"/>
  <c r="B5" i="26"/>
  <c r="B6" i="26" s="1"/>
  <c r="B62" i="26" s="1"/>
  <c r="C102" i="27" s="1"/>
  <c r="B4" i="26"/>
  <c r="B16" i="25"/>
  <c r="B14" i="25"/>
  <c r="J25" i="24"/>
  <c r="L25" i="24" s="1"/>
  <c r="J24" i="24"/>
  <c r="L24" i="24" s="1"/>
  <c r="J23" i="24"/>
  <c r="L23" i="24" s="1"/>
  <c r="L22" i="24"/>
  <c r="J22" i="24"/>
  <c r="J21" i="24"/>
  <c r="L21" i="24" s="1"/>
  <c r="J20" i="24"/>
  <c r="L20" i="24" s="1"/>
  <c r="J19" i="24"/>
  <c r="L19" i="24" s="1"/>
  <c r="L18" i="24"/>
  <c r="J18" i="24"/>
  <c r="J17" i="24"/>
  <c r="L17" i="24" s="1"/>
  <c r="J16" i="24"/>
  <c r="L16" i="24" s="1"/>
  <c r="J15" i="24"/>
  <c r="L15" i="24" s="1"/>
  <c r="L14" i="24"/>
  <c r="J14" i="24"/>
  <c r="J13" i="24"/>
  <c r="L13" i="24" s="1"/>
  <c r="J12" i="24"/>
  <c r="L12" i="24" s="1"/>
  <c r="J11" i="24"/>
  <c r="L11" i="24" s="1"/>
  <c r="L10" i="24"/>
  <c r="J10" i="24"/>
  <c r="J9" i="24"/>
  <c r="L9" i="24" s="1"/>
  <c r="J8" i="24"/>
  <c r="L8" i="24" s="1"/>
  <c r="J7" i="24"/>
  <c r="L7" i="24" s="1"/>
  <c r="L6" i="24"/>
  <c r="J6" i="24"/>
  <c r="J5" i="24"/>
  <c r="L5" i="24" s="1"/>
  <c r="J4" i="24"/>
  <c r="L4" i="24" s="1"/>
  <c r="J25" i="23"/>
  <c r="L25" i="23" s="1"/>
  <c r="L24" i="23"/>
  <c r="J24" i="23"/>
  <c r="J23" i="23"/>
  <c r="L23" i="23" s="1"/>
  <c r="J22" i="23"/>
  <c r="L22" i="23" s="1"/>
  <c r="J21" i="23"/>
  <c r="L21" i="23" s="1"/>
  <c r="L20" i="23"/>
  <c r="J20" i="23"/>
  <c r="J19" i="23"/>
  <c r="L19" i="23" s="1"/>
  <c r="J18" i="23"/>
  <c r="L18" i="23" s="1"/>
  <c r="J17" i="23"/>
  <c r="L17" i="23" s="1"/>
  <c r="L16" i="23"/>
  <c r="J16" i="23"/>
  <c r="J15" i="23"/>
  <c r="L15" i="23" s="1"/>
  <c r="J14" i="23"/>
  <c r="L14" i="23" s="1"/>
  <c r="J13" i="23"/>
  <c r="L13" i="23" s="1"/>
  <c r="L12" i="23"/>
  <c r="J12" i="23"/>
  <c r="J11" i="23"/>
  <c r="L11" i="23" s="1"/>
  <c r="J10" i="23"/>
  <c r="K10" i="23" s="1"/>
  <c r="J9" i="23"/>
  <c r="J27" i="23" s="1"/>
  <c r="L8" i="23"/>
  <c r="J8" i="23"/>
  <c r="J7" i="23"/>
  <c r="L7" i="23" s="1"/>
  <c r="J6" i="23"/>
  <c r="L6" i="23" s="1"/>
  <c r="J5" i="23"/>
  <c r="L5" i="23" s="1"/>
  <c r="L4" i="23"/>
  <c r="J4" i="23"/>
  <c r="C31" i="22"/>
  <c r="C29" i="22"/>
  <c r="C18" i="22"/>
  <c r="C17" i="22"/>
  <c r="C5" i="22"/>
  <c r="C42" i="22" s="1" a="1"/>
  <c r="C42" i="22" s="1"/>
  <c r="C66" i="26"/>
  <c r="BA65" i="26"/>
  <c r="BA66" i="26" s="1"/>
  <c r="AZ65" i="26"/>
  <c r="AZ66" i="26" s="1"/>
  <c r="AY65" i="26"/>
  <c r="AY66" i="26" s="1"/>
  <c r="AX65" i="26"/>
  <c r="AX66" i="26" s="1"/>
  <c r="AW65" i="26"/>
  <c r="AW66" i="26" s="1"/>
  <c r="AV65" i="26"/>
  <c r="AV66" i="26" s="1"/>
  <c r="AU65" i="26"/>
  <c r="AU66" i="26" s="1"/>
  <c r="AT65" i="26"/>
  <c r="AT66" i="26" s="1"/>
  <c r="AS65" i="26"/>
  <c r="AS66" i="26" s="1"/>
  <c r="AR65" i="26"/>
  <c r="AR66" i="26" s="1"/>
  <c r="AQ65" i="26"/>
  <c r="AQ66" i="26" s="1"/>
  <c r="AP65" i="26"/>
  <c r="AP66" i="26" s="1"/>
  <c r="AO65" i="26"/>
  <c r="AO66" i="26" s="1"/>
  <c r="AN65" i="26"/>
  <c r="AN66" i="26" s="1"/>
  <c r="AM65" i="26"/>
  <c r="AM66" i="26" s="1"/>
  <c r="AL65" i="26"/>
  <c r="AL66" i="26" s="1"/>
  <c r="AK65" i="26"/>
  <c r="AK66" i="26" s="1"/>
  <c r="AJ65" i="26"/>
  <c r="AJ66" i="26" s="1"/>
  <c r="AI65" i="26"/>
  <c r="AI66" i="26" s="1"/>
  <c r="AH65" i="26"/>
  <c r="AH66" i="26" s="1"/>
  <c r="AG65" i="26"/>
  <c r="AG66" i="26" s="1"/>
  <c r="AF65" i="26"/>
  <c r="AF66" i="26" s="1"/>
  <c r="AE65" i="26"/>
  <c r="AE66" i="26" s="1"/>
  <c r="AD65" i="26"/>
  <c r="AD66" i="26" s="1"/>
  <c r="AC65" i="26"/>
  <c r="AC66" i="26" s="1"/>
  <c r="AB65" i="26"/>
  <c r="AB66" i="26" s="1"/>
  <c r="AA65" i="26"/>
  <c r="AA66" i="26" s="1"/>
  <c r="Z65" i="26"/>
  <c r="Z66" i="26" s="1"/>
  <c r="Y65" i="26"/>
  <c r="Y66" i="26" s="1"/>
  <c r="X65" i="26"/>
  <c r="X66" i="26" s="1"/>
  <c r="W65" i="26"/>
  <c r="W66" i="26" s="1"/>
  <c r="V65" i="26"/>
  <c r="V66" i="26" s="1"/>
  <c r="U65" i="26"/>
  <c r="U66" i="26" s="1"/>
  <c r="T65" i="26"/>
  <c r="T66" i="26" s="1"/>
  <c r="S65" i="26"/>
  <c r="S66" i="26" s="1"/>
  <c r="R65" i="26"/>
  <c r="R66" i="26" s="1"/>
  <c r="Q65" i="26"/>
  <c r="Q66" i="26" s="1"/>
  <c r="P65" i="26"/>
  <c r="P66" i="26" s="1"/>
  <c r="O65" i="26"/>
  <c r="O66" i="26" s="1"/>
  <c r="N65" i="26"/>
  <c r="N66" i="26" s="1"/>
  <c r="M65" i="26"/>
  <c r="M66" i="26" s="1"/>
  <c r="L65" i="26"/>
  <c r="L66" i="26" s="1"/>
  <c r="K65" i="26"/>
  <c r="K66" i="26" s="1"/>
  <c r="J65" i="26"/>
  <c r="J66" i="26" s="1"/>
  <c r="I65" i="26"/>
  <c r="I66" i="26" s="1"/>
  <c r="H65" i="26"/>
  <c r="H66" i="26" s="1"/>
  <c r="G65" i="26"/>
  <c r="G66" i="26" s="1"/>
  <c r="F65" i="26"/>
  <c r="F66" i="26" s="1"/>
  <c r="E65" i="26"/>
  <c r="E66" i="26" s="1"/>
  <c r="D65" i="26"/>
  <c r="D66" i="26" s="1"/>
  <c r="C65" i="26"/>
  <c r="B65" i="26"/>
  <c r="B31" i="27" s="1" a="1"/>
  <c r="B31" i="27" s="1"/>
  <c r="B32" i="27" s="1"/>
  <c r="AZ62" i="26"/>
  <c r="C152" i="27" s="1"/>
  <c r="AR62" i="26"/>
  <c r="C144" i="27" s="1"/>
  <c r="AJ62" i="26"/>
  <c r="C136" i="27" s="1"/>
  <c r="AE62" i="26"/>
  <c r="C131" i="27" s="1"/>
  <c r="AB62" i="26"/>
  <c r="C128" i="27" s="1"/>
  <c r="T62" i="26"/>
  <c r="C120" i="27" s="1"/>
  <c r="O62" i="26"/>
  <c r="C115" i="27" s="1"/>
  <c r="L62" i="26"/>
  <c r="C112" i="27" s="1"/>
  <c r="D62" i="26"/>
  <c r="C104" i="27" s="1"/>
  <c r="B13" i="25"/>
  <c r="B12" i="25"/>
  <c r="I25" i="24"/>
  <c r="I24" i="24"/>
  <c r="I23" i="24"/>
  <c r="I22" i="24"/>
  <c r="I21" i="24"/>
  <c r="I20" i="24"/>
  <c r="I19" i="24"/>
  <c r="I18" i="24"/>
  <c r="I17" i="24"/>
  <c r="I16" i="24"/>
  <c r="I15" i="24"/>
  <c r="I14" i="24"/>
  <c r="I13" i="24"/>
  <c r="I12" i="24"/>
  <c r="I11" i="24"/>
  <c r="I10" i="24"/>
  <c r="I9" i="24"/>
  <c r="I8" i="24"/>
  <c r="I7" i="24"/>
  <c r="I6" i="24"/>
  <c r="I5" i="24"/>
  <c r="I4" i="24"/>
  <c r="I25" i="23"/>
  <c r="K24" i="23"/>
  <c r="I24" i="23"/>
  <c r="I23" i="23"/>
  <c r="I22" i="23"/>
  <c r="I21" i="23"/>
  <c r="K20" i="23"/>
  <c r="I20" i="23"/>
  <c r="I19" i="23"/>
  <c r="K18" i="23"/>
  <c r="I18" i="23"/>
  <c r="I17" i="23"/>
  <c r="K16" i="23"/>
  <c r="I16" i="23"/>
  <c r="I15" i="23"/>
  <c r="I14" i="23"/>
  <c r="I13" i="23"/>
  <c r="K12" i="23"/>
  <c r="I12" i="23"/>
  <c r="I11" i="23"/>
  <c r="I10" i="23"/>
  <c r="I9" i="23"/>
  <c r="K8" i="23"/>
  <c r="I8" i="23"/>
  <c r="I7" i="23"/>
  <c r="I6" i="23"/>
  <c r="I5" i="23"/>
  <c r="K4" i="23"/>
  <c r="I4" i="23"/>
  <c r="I27" i="23" s="1"/>
  <c r="C38" i="22" a="1"/>
  <c r="C38" i="22" s="1"/>
  <c r="B24" i="21"/>
  <c r="B23" i="21"/>
  <c r="B64" i="20"/>
  <c r="B48" i="20"/>
  <c r="B62" i="20" s="1"/>
  <c r="B40" i="20"/>
  <c r="AT23" i="26" l="1"/>
  <c r="AL23" i="26"/>
  <c r="AD23" i="26"/>
  <c r="V23" i="26"/>
  <c r="N23" i="26"/>
  <c r="F23" i="26"/>
  <c r="BA23" i="26"/>
  <c r="AS23" i="26"/>
  <c r="AK23" i="26"/>
  <c r="AC23" i="26"/>
  <c r="U23" i="26"/>
  <c r="M23" i="26"/>
  <c r="E23" i="26"/>
  <c r="AY23" i="26"/>
  <c r="AO23" i="26"/>
  <c r="AE23" i="26"/>
  <c r="S23" i="26"/>
  <c r="I23" i="26"/>
  <c r="AX23" i="26"/>
  <c r="AN23" i="26"/>
  <c r="AB23" i="26"/>
  <c r="R23" i="26"/>
  <c r="H23" i="26"/>
  <c r="AU23" i="26"/>
  <c r="AG23" i="26"/>
  <c r="Q23" i="26"/>
  <c r="C23" i="26"/>
  <c r="AR23" i="26"/>
  <c r="AF23" i="26"/>
  <c r="P23" i="26"/>
  <c r="B23" i="26"/>
  <c r="AQ23" i="26"/>
  <c r="AA23" i="26"/>
  <c r="O23" i="26"/>
  <c r="AP23" i="26"/>
  <c r="Z23" i="26"/>
  <c r="L23" i="26"/>
  <c r="AM23" i="26"/>
  <c r="Y23" i="26"/>
  <c r="K23" i="26"/>
  <c r="AZ23" i="26"/>
  <c r="T23" i="26"/>
  <c r="AW23" i="26"/>
  <c r="J23" i="26"/>
  <c r="AV23" i="26"/>
  <c r="G23" i="26"/>
  <c r="AJ23" i="26"/>
  <c r="D23" i="26"/>
  <c r="X23" i="26"/>
  <c r="AI23" i="26"/>
  <c r="AH23" i="26"/>
  <c r="W23" i="26"/>
  <c r="F110" i="27"/>
  <c r="G110" i="27"/>
  <c r="M110" i="27" s="1"/>
  <c r="AT40" i="26"/>
  <c r="AL40" i="26"/>
  <c r="AD40" i="26"/>
  <c r="V40" i="26"/>
  <c r="AZ40" i="26"/>
  <c r="AY40" i="26"/>
  <c r="AQ40" i="26"/>
  <c r="AI40" i="26"/>
  <c r="AA40" i="26"/>
  <c r="S40" i="26"/>
  <c r="K40" i="26"/>
  <c r="BA40" i="26"/>
  <c r="AO40" i="26"/>
  <c r="AE40" i="26"/>
  <c r="T40" i="26"/>
  <c r="J40" i="26"/>
  <c r="B40" i="26"/>
  <c r="AX40" i="26"/>
  <c r="AN40" i="26"/>
  <c r="AC40" i="26"/>
  <c r="R40" i="26"/>
  <c r="I40" i="26"/>
  <c r="AW40" i="26"/>
  <c r="AJ40" i="26"/>
  <c r="W40" i="26"/>
  <c r="H40" i="26"/>
  <c r="AV40" i="26"/>
  <c r="AH40" i="26"/>
  <c r="U40" i="26"/>
  <c r="G40" i="26"/>
  <c r="AS40" i="26"/>
  <c r="AF40" i="26"/>
  <c r="P40" i="26"/>
  <c r="E40" i="26"/>
  <c r="AK40" i="26"/>
  <c r="X40" i="26"/>
  <c r="L40" i="26"/>
  <c r="AP40" i="26"/>
  <c r="N40" i="26"/>
  <c r="AM40" i="26"/>
  <c r="M40" i="26"/>
  <c r="AG40" i="26"/>
  <c r="F40" i="26"/>
  <c r="Q40" i="26"/>
  <c r="O40" i="26"/>
  <c r="D40" i="26"/>
  <c r="AU40" i="26"/>
  <c r="C40" i="26"/>
  <c r="AR40" i="26"/>
  <c r="Z40" i="26"/>
  <c r="Y40" i="26"/>
  <c r="AB40" i="26"/>
  <c r="AX46" i="26"/>
  <c r="AP46" i="26"/>
  <c r="AH46" i="26"/>
  <c r="AV46" i="26"/>
  <c r="AM46" i="26"/>
  <c r="AD46" i="26"/>
  <c r="V46" i="26"/>
  <c r="N46" i="26"/>
  <c r="F46" i="26"/>
  <c r="AU46" i="26"/>
  <c r="AL46" i="26"/>
  <c r="AC46" i="26"/>
  <c r="U46" i="26"/>
  <c r="M46" i="26"/>
  <c r="E46" i="26"/>
  <c r="AT46" i="26"/>
  <c r="AK46" i="26"/>
  <c r="AB46" i="26"/>
  <c r="T46" i="26"/>
  <c r="L46" i="26"/>
  <c r="D46" i="26"/>
  <c r="AS46" i="26"/>
  <c r="AJ46" i="26"/>
  <c r="AA46" i="26"/>
  <c r="S46" i="26"/>
  <c r="K46" i="26"/>
  <c r="C46" i="26"/>
  <c r="BA46" i="26"/>
  <c r="AR46" i="26"/>
  <c r="AI46" i="26"/>
  <c r="Z46" i="26"/>
  <c r="R46" i="26"/>
  <c r="J46" i="26"/>
  <c r="B46" i="26"/>
  <c r="AF46" i="26"/>
  <c r="I46" i="26"/>
  <c r="AZ46" i="26"/>
  <c r="AE46" i="26"/>
  <c r="H46" i="26"/>
  <c r="AN46" i="26"/>
  <c r="G46" i="26"/>
  <c r="AG46" i="26"/>
  <c r="X46" i="26"/>
  <c r="AY46" i="26"/>
  <c r="W46" i="26"/>
  <c r="AO46" i="26"/>
  <c r="O46" i="26"/>
  <c r="Q46" i="26"/>
  <c r="P46" i="26"/>
  <c r="AW46" i="26"/>
  <c r="AQ46" i="26"/>
  <c r="Y46" i="26"/>
  <c r="AT11" i="26"/>
  <c r="AL11" i="26"/>
  <c r="AD11" i="26"/>
  <c r="V11" i="26"/>
  <c r="N11" i="26"/>
  <c r="F11" i="26"/>
  <c r="AZ11" i="26"/>
  <c r="AR11" i="26"/>
  <c r="AJ11" i="26"/>
  <c r="AB11" i="26"/>
  <c r="T11" i="26"/>
  <c r="L11" i="26"/>
  <c r="D11" i="26"/>
  <c r="AY11" i="26"/>
  <c r="AO11" i="26"/>
  <c r="AE11" i="26"/>
  <c r="S11" i="26"/>
  <c r="I11" i="26"/>
  <c r="AQ11" i="26"/>
  <c r="AX11" i="26"/>
  <c r="AN11" i="26"/>
  <c r="AC11" i="26"/>
  <c r="R11" i="26"/>
  <c r="H11" i="26"/>
  <c r="K11" i="26"/>
  <c r="AW11" i="26"/>
  <c r="AM11" i="26"/>
  <c r="AA11" i="26"/>
  <c r="Q11" i="26"/>
  <c r="G11" i="26"/>
  <c r="AV11" i="26"/>
  <c r="AK11" i="26"/>
  <c r="Z11" i="26"/>
  <c r="P11" i="26"/>
  <c r="E11" i="26"/>
  <c r="AG11" i="26"/>
  <c r="AU11" i="26"/>
  <c r="AI11" i="26"/>
  <c r="Y11" i="26"/>
  <c r="O11" i="26"/>
  <c r="C11" i="26"/>
  <c r="AS11" i="26"/>
  <c r="AH11" i="26"/>
  <c r="X11" i="26"/>
  <c r="M11" i="26"/>
  <c r="B11" i="26"/>
  <c r="BA11" i="26"/>
  <c r="AP11" i="26"/>
  <c r="AF11" i="26"/>
  <c r="U11" i="26"/>
  <c r="J11" i="26"/>
  <c r="W11" i="26"/>
  <c r="AX24" i="26"/>
  <c r="AP24" i="26"/>
  <c r="AH24" i="26"/>
  <c r="Z24" i="26"/>
  <c r="R24" i="26"/>
  <c r="J24" i="26"/>
  <c r="B24" i="26"/>
  <c r="AW24" i="26"/>
  <c r="AO24" i="26"/>
  <c r="AG24" i="26"/>
  <c r="Y24" i="26"/>
  <c r="Q24" i="26"/>
  <c r="I24" i="26"/>
  <c r="BA24" i="26"/>
  <c r="AQ24" i="26"/>
  <c r="AE24" i="26"/>
  <c r="U24" i="26"/>
  <c r="K24" i="26"/>
  <c r="AZ24" i="26"/>
  <c r="AN24" i="26"/>
  <c r="AD24" i="26"/>
  <c r="T24" i="26"/>
  <c r="H24" i="26"/>
  <c r="AY24" i="26"/>
  <c r="AK24" i="26"/>
  <c r="W24" i="26"/>
  <c r="G24" i="26"/>
  <c r="AV24" i="26"/>
  <c r="AJ24" i="26"/>
  <c r="V24" i="26"/>
  <c r="F24" i="26"/>
  <c r="AU24" i="26"/>
  <c r="AI24" i="26"/>
  <c r="S24" i="26"/>
  <c r="E24" i="26"/>
  <c r="AT24" i="26"/>
  <c r="AF24" i="26"/>
  <c r="P24" i="26"/>
  <c r="D24" i="26"/>
  <c r="AS24" i="26"/>
  <c r="AC24" i="26"/>
  <c r="O24" i="26"/>
  <c r="C24" i="26"/>
  <c r="AM24" i="26"/>
  <c r="M24" i="26"/>
  <c r="AL24" i="26"/>
  <c r="AB24" i="26"/>
  <c r="AA24" i="26"/>
  <c r="X24" i="26"/>
  <c r="N24" i="26"/>
  <c r="AR24" i="26"/>
  <c r="L24" i="26"/>
  <c r="AX30" i="26"/>
  <c r="AP30" i="26"/>
  <c r="AH30" i="26"/>
  <c r="Z30" i="26"/>
  <c r="R30" i="26"/>
  <c r="J30" i="26"/>
  <c r="B30" i="26"/>
  <c r="AW30" i="26"/>
  <c r="AO30" i="26"/>
  <c r="AG30" i="26"/>
  <c r="Y30" i="26"/>
  <c r="Q30" i="26"/>
  <c r="I30" i="26"/>
  <c r="AR30" i="26"/>
  <c r="AF30" i="26"/>
  <c r="V30" i="26"/>
  <c r="L30" i="26"/>
  <c r="BA30" i="26"/>
  <c r="AQ30" i="26"/>
  <c r="AE30" i="26"/>
  <c r="U30" i="26"/>
  <c r="K30" i="26"/>
  <c r="AY30" i="26"/>
  <c r="AK30" i="26"/>
  <c r="W30" i="26"/>
  <c r="G30" i="26"/>
  <c r="AV30" i="26"/>
  <c r="AJ30" i="26"/>
  <c r="T30" i="26"/>
  <c r="F30" i="26"/>
  <c r="AI30" i="26"/>
  <c r="O30" i="26"/>
  <c r="AZ30" i="26"/>
  <c r="AD30" i="26"/>
  <c r="N30" i="26"/>
  <c r="AU30" i="26"/>
  <c r="AC30" i="26"/>
  <c r="M30" i="26"/>
  <c r="AT30" i="26"/>
  <c r="AB30" i="26"/>
  <c r="H30" i="26"/>
  <c r="AS30" i="26"/>
  <c r="AA30" i="26"/>
  <c r="E30" i="26"/>
  <c r="AL30" i="26"/>
  <c r="X30" i="26"/>
  <c r="S30" i="26"/>
  <c r="P30" i="26"/>
  <c r="D30" i="26"/>
  <c r="C30" i="26"/>
  <c r="AM30" i="26"/>
  <c r="AN30" i="26"/>
  <c r="AX16" i="26"/>
  <c r="AP16" i="26"/>
  <c r="AH16" i="26"/>
  <c r="Z16" i="26"/>
  <c r="R16" i="26"/>
  <c r="J16" i="26"/>
  <c r="B16" i="26"/>
  <c r="AY16" i="26"/>
  <c r="AO16" i="26"/>
  <c r="AF16" i="26"/>
  <c r="W16" i="26"/>
  <c r="N16" i="26"/>
  <c r="E16" i="26"/>
  <c r="AW16" i="26"/>
  <c r="AN16" i="26"/>
  <c r="AE16" i="26"/>
  <c r="V16" i="26"/>
  <c r="M16" i="26"/>
  <c r="D16" i="26"/>
  <c r="AU16" i="26"/>
  <c r="AL16" i="26"/>
  <c r="AC16" i="26"/>
  <c r="T16" i="26"/>
  <c r="K16" i="26"/>
  <c r="AT16" i="26"/>
  <c r="AK16" i="26"/>
  <c r="AB16" i="26"/>
  <c r="S16" i="26"/>
  <c r="I16" i="26"/>
  <c r="AS16" i="26"/>
  <c r="AA16" i="26"/>
  <c r="H16" i="26"/>
  <c r="AZ16" i="26"/>
  <c r="AR16" i="26"/>
  <c r="Y16" i="26"/>
  <c r="G16" i="26"/>
  <c r="AG16" i="26"/>
  <c r="AQ16" i="26"/>
  <c r="X16" i="26"/>
  <c r="F16" i="26"/>
  <c r="AM16" i="26"/>
  <c r="U16" i="26"/>
  <c r="C16" i="26"/>
  <c r="O16" i="26"/>
  <c r="AJ16" i="26"/>
  <c r="Q16" i="26"/>
  <c r="BA16" i="26"/>
  <c r="AI16" i="26"/>
  <c r="P16" i="26"/>
  <c r="AV16" i="26"/>
  <c r="AD16" i="26"/>
  <c r="L16" i="26"/>
  <c r="F106" i="27"/>
  <c r="G106" i="27"/>
  <c r="M106" i="27" s="1"/>
  <c r="AX22" i="26"/>
  <c r="AP22" i="26"/>
  <c r="AH22" i="26"/>
  <c r="Z22" i="26"/>
  <c r="R22" i="26"/>
  <c r="J22" i="26"/>
  <c r="B22" i="26"/>
  <c r="AW22" i="26"/>
  <c r="AO22" i="26"/>
  <c r="AG22" i="26"/>
  <c r="Y22" i="26"/>
  <c r="Q22" i="26"/>
  <c r="I22" i="26"/>
  <c r="AY22" i="26"/>
  <c r="AM22" i="26"/>
  <c r="AC22" i="26"/>
  <c r="S22" i="26"/>
  <c r="G22" i="26"/>
  <c r="AV22" i="26"/>
  <c r="AL22" i="26"/>
  <c r="AB22" i="26"/>
  <c r="P22" i="26"/>
  <c r="F22" i="26"/>
  <c r="AQ22" i="26"/>
  <c r="AA22" i="26"/>
  <c r="M22" i="26"/>
  <c r="AN22" i="26"/>
  <c r="X22" i="26"/>
  <c r="L22" i="26"/>
  <c r="BA22" i="26"/>
  <c r="AK22" i="26"/>
  <c r="W22" i="26"/>
  <c r="K22" i="26"/>
  <c r="AZ22" i="26"/>
  <c r="AJ22" i="26"/>
  <c r="V22" i="26"/>
  <c r="H22" i="26"/>
  <c r="AU22" i="26"/>
  <c r="AI22" i="26"/>
  <c r="U22" i="26"/>
  <c r="E22" i="26"/>
  <c r="AE22" i="26"/>
  <c r="C22" i="26"/>
  <c r="AD22" i="26"/>
  <c r="AR22" i="26"/>
  <c r="T22" i="26"/>
  <c r="O22" i="26"/>
  <c r="AT22" i="26"/>
  <c r="N22" i="26"/>
  <c r="AS22" i="26"/>
  <c r="D22" i="26"/>
  <c r="AF22" i="26"/>
  <c r="AT39" i="26"/>
  <c r="AL39" i="26"/>
  <c r="AD39" i="26"/>
  <c r="V39" i="26"/>
  <c r="N39" i="26"/>
  <c r="F39" i="26"/>
  <c r="BA39" i="26"/>
  <c r="AS39" i="26"/>
  <c r="AK39" i="26"/>
  <c r="AC39" i="26"/>
  <c r="U39" i="26"/>
  <c r="M39" i="26"/>
  <c r="E39" i="26"/>
  <c r="AX39" i="26"/>
  <c r="AN39" i="26"/>
  <c r="AB39" i="26"/>
  <c r="R39" i="26"/>
  <c r="H39" i="26"/>
  <c r="AW39" i="26"/>
  <c r="AM39" i="26"/>
  <c r="AA39" i="26"/>
  <c r="Q39" i="26"/>
  <c r="G39" i="26"/>
  <c r="AU39" i="26"/>
  <c r="AI39" i="26"/>
  <c r="Y39" i="26"/>
  <c r="AY39" i="26"/>
  <c r="AO39" i="26"/>
  <c r="AE39" i="26"/>
  <c r="S39" i="26"/>
  <c r="I39" i="26"/>
  <c r="AQ39" i="26"/>
  <c r="W39" i="26"/>
  <c r="C39" i="26"/>
  <c r="AP39" i="26"/>
  <c r="T39" i="26"/>
  <c r="B39" i="26"/>
  <c r="AJ39" i="26"/>
  <c r="P39" i="26"/>
  <c r="AG39" i="26"/>
  <c r="D39" i="26"/>
  <c r="AF39" i="26"/>
  <c r="Z39" i="26"/>
  <c r="X39" i="26"/>
  <c r="AZ39" i="26"/>
  <c r="O39" i="26"/>
  <c r="K39" i="26"/>
  <c r="AV39" i="26"/>
  <c r="AR39" i="26"/>
  <c r="AH39" i="26"/>
  <c r="L39" i="26"/>
  <c r="J39" i="26"/>
  <c r="BA52" i="26"/>
  <c r="AS52" i="26"/>
  <c r="AK52" i="26"/>
  <c r="AC52" i="26"/>
  <c r="U52" i="26"/>
  <c r="M52" i="26"/>
  <c r="E52" i="26"/>
  <c r="AZ52" i="26"/>
  <c r="AR52" i="26"/>
  <c r="AJ52" i="26"/>
  <c r="AB52" i="26"/>
  <c r="T52" i="26"/>
  <c r="L52" i="26"/>
  <c r="D52" i="26"/>
  <c r="AX52" i="26"/>
  <c r="AP52" i="26"/>
  <c r="AH52" i="26"/>
  <c r="Z52" i="26"/>
  <c r="R52" i="26"/>
  <c r="J52" i="26"/>
  <c r="B52" i="26"/>
  <c r="AQ52" i="26"/>
  <c r="AE52" i="26"/>
  <c r="Q52" i="26"/>
  <c r="F52" i="26"/>
  <c r="AO52" i="26"/>
  <c r="AD52" i="26"/>
  <c r="P52" i="26"/>
  <c r="C52" i="26"/>
  <c r="AN52" i="26"/>
  <c r="AA52" i="26"/>
  <c r="O52" i="26"/>
  <c r="AY52" i="26"/>
  <c r="AM52" i="26"/>
  <c r="Y52" i="26"/>
  <c r="N52" i="26"/>
  <c r="AW52" i="26"/>
  <c r="AL52" i="26"/>
  <c r="X52" i="26"/>
  <c r="K52" i="26"/>
  <c r="AI52" i="26"/>
  <c r="G52" i="26"/>
  <c r="AG52" i="26"/>
  <c r="AF52" i="26"/>
  <c r="W52" i="26"/>
  <c r="S52" i="26"/>
  <c r="I52" i="26"/>
  <c r="AT52" i="26"/>
  <c r="H52" i="26"/>
  <c r="AV52" i="26"/>
  <c r="AU52" i="26"/>
  <c r="V52" i="26"/>
  <c r="AT19" i="26"/>
  <c r="AL19" i="26"/>
  <c r="AD19" i="26"/>
  <c r="V19" i="26"/>
  <c r="N19" i="26"/>
  <c r="F19" i="26"/>
  <c r="BA19" i="26"/>
  <c r="AS19" i="26"/>
  <c r="AK19" i="26"/>
  <c r="AC19" i="26"/>
  <c r="U19" i="26"/>
  <c r="M19" i="26"/>
  <c r="E19" i="26"/>
  <c r="AU19" i="26"/>
  <c r="AI19" i="26"/>
  <c r="Y19" i="26"/>
  <c r="O19" i="26"/>
  <c r="C19" i="26"/>
  <c r="AR19" i="26"/>
  <c r="AH19" i="26"/>
  <c r="X19" i="26"/>
  <c r="L19" i="26"/>
  <c r="B19" i="26"/>
  <c r="AO19" i="26"/>
  <c r="AA19" i="26"/>
  <c r="K19" i="26"/>
  <c r="AZ19" i="26"/>
  <c r="AN19" i="26"/>
  <c r="Z19" i="26"/>
  <c r="J19" i="26"/>
  <c r="AY19" i="26"/>
  <c r="AM19" i="26"/>
  <c r="W19" i="26"/>
  <c r="I19" i="26"/>
  <c r="AX19" i="26"/>
  <c r="AJ19" i="26"/>
  <c r="T19" i="26"/>
  <c r="H19" i="26"/>
  <c r="AW19" i="26"/>
  <c r="AG19" i="26"/>
  <c r="S19" i="26"/>
  <c r="G19" i="26"/>
  <c r="AF19" i="26"/>
  <c r="D19" i="26"/>
  <c r="AE19" i="26"/>
  <c r="AB19" i="26"/>
  <c r="R19" i="26"/>
  <c r="AQ19" i="26"/>
  <c r="Q19" i="26"/>
  <c r="AV19" i="26"/>
  <c r="P19" i="26"/>
  <c r="AP19" i="26"/>
  <c r="AX36" i="26"/>
  <c r="AP36" i="26"/>
  <c r="AH36" i="26"/>
  <c r="Z36" i="26"/>
  <c r="R36" i="26"/>
  <c r="J36" i="26"/>
  <c r="B36" i="26"/>
  <c r="AW36" i="26"/>
  <c r="AO36" i="26"/>
  <c r="AG36" i="26"/>
  <c r="Y36" i="26"/>
  <c r="Q36" i="26"/>
  <c r="I36" i="26"/>
  <c r="AT36" i="26"/>
  <c r="AJ36" i="26"/>
  <c r="X36" i="26"/>
  <c r="N36" i="26"/>
  <c r="D36" i="26"/>
  <c r="AS36" i="26"/>
  <c r="AI36" i="26"/>
  <c r="W36" i="26"/>
  <c r="M36" i="26"/>
  <c r="C36" i="26"/>
  <c r="AU36" i="26"/>
  <c r="AE36" i="26"/>
  <c r="S36" i="26"/>
  <c r="E36" i="26"/>
  <c r="AR36" i="26"/>
  <c r="AD36" i="26"/>
  <c r="P36" i="26"/>
  <c r="AQ36" i="26"/>
  <c r="AA36" i="26"/>
  <c r="G36" i="26"/>
  <c r="AN36" i="26"/>
  <c r="V36" i="26"/>
  <c r="F36" i="26"/>
  <c r="AM36" i="26"/>
  <c r="U36" i="26"/>
  <c r="AL36" i="26"/>
  <c r="T36" i="26"/>
  <c r="BA36" i="26"/>
  <c r="AK36" i="26"/>
  <c r="O36" i="26"/>
  <c r="AC36" i="26"/>
  <c r="AB36" i="26"/>
  <c r="L36" i="26"/>
  <c r="K36" i="26"/>
  <c r="AZ36" i="26"/>
  <c r="H36" i="26"/>
  <c r="AY36" i="26"/>
  <c r="AF36" i="26"/>
  <c r="AV36" i="26"/>
  <c r="AT42" i="26"/>
  <c r="AL42" i="26"/>
  <c r="AD42" i="26"/>
  <c r="V42" i="26"/>
  <c r="N42" i="26"/>
  <c r="F42" i="26"/>
  <c r="BA42" i="26"/>
  <c r="AS42" i="26"/>
  <c r="AK42" i="26"/>
  <c r="AC42" i="26"/>
  <c r="U42" i="26"/>
  <c r="M42" i="26"/>
  <c r="E42" i="26"/>
  <c r="AZ42" i="26"/>
  <c r="AR42" i="26"/>
  <c r="AJ42" i="26"/>
  <c r="AB42" i="26"/>
  <c r="T42" i="26"/>
  <c r="L42" i="26"/>
  <c r="D42" i="26"/>
  <c r="AY42" i="26"/>
  <c r="AQ42" i="26"/>
  <c r="AI42" i="26"/>
  <c r="AA42" i="26"/>
  <c r="S42" i="26"/>
  <c r="K42" i="26"/>
  <c r="C42" i="26"/>
  <c r="AP42" i="26"/>
  <c r="Z42" i="26"/>
  <c r="J42" i="26"/>
  <c r="AO42" i="26"/>
  <c r="Y42" i="26"/>
  <c r="I42" i="26"/>
  <c r="AX42" i="26"/>
  <c r="AF42" i="26"/>
  <c r="H42" i="26"/>
  <c r="AW42" i="26"/>
  <c r="AE42" i="26"/>
  <c r="G42" i="26"/>
  <c r="AU42" i="26"/>
  <c r="W42" i="26"/>
  <c r="AN42" i="26"/>
  <c r="R42" i="26"/>
  <c r="AG42" i="26"/>
  <c r="O42" i="26"/>
  <c r="AM42" i="26"/>
  <c r="AH42" i="26"/>
  <c r="X42" i="26"/>
  <c r="AV42" i="26"/>
  <c r="Q42" i="26"/>
  <c r="P42" i="26"/>
  <c r="B42" i="26"/>
  <c r="BA55" i="26"/>
  <c r="AS55" i="26"/>
  <c r="AK55" i="26"/>
  <c r="AC55" i="26"/>
  <c r="U55" i="26"/>
  <c r="M55" i="26"/>
  <c r="E55" i="26"/>
  <c r="AZ55" i="26"/>
  <c r="AR55" i="26"/>
  <c r="AJ55" i="26"/>
  <c r="AB55" i="26"/>
  <c r="T55" i="26"/>
  <c r="AW55" i="26"/>
  <c r="AO55" i="26"/>
  <c r="AG55" i="26"/>
  <c r="Y55" i="26"/>
  <c r="Q55" i="26"/>
  <c r="I55" i="26"/>
  <c r="AV55" i="26"/>
  <c r="AN55" i="26"/>
  <c r="AF55" i="26"/>
  <c r="X55" i="26"/>
  <c r="P55" i="26"/>
  <c r="H55" i="26"/>
  <c r="AT55" i="26"/>
  <c r="AL55" i="26"/>
  <c r="AD55" i="26"/>
  <c r="V55" i="26"/>
  <c r="N55" i="26"/>
  <c r="F55" i="26"/>
  <c r="AH55" i="26"/>
  <c r="L55" i="26"/>
  <c r="AY55" i="26"/>
  <c r="AE55" i="26"/>
  <c r="K55" i="26"/>
  <c r="AX55" i="26"/>
  <c r="AA55" i="26"/>
  <c r="J55" i="26"/>
  <c r="AU55" i="26"/>
  <c r="Z55" i="26"/>
  <c r="G55" i="26"/>
  <c r="AQ55" i="26"/>
  <c r="W55" i="26"/>
  <c r="D55" i="26"/>
  <c r="AP55" i="26"/>
  <c r="S55" i="26"/>
  <c r="C55" i="26"/>
  <c r="AM55" i="26"/>
  <c r="AI55" i="26"/>
  <c r="R55" i="26"/>
  <c r="O55" i="26"/>
  <c r="B55" i="26"/>
  <c r="G105" i="27"/>
  <c r="M105" i="27" s="1"/>
  <c r="F105" i="27"/>
  <c r="AX20" i="26"/>
  <c r="AP20" i="26"/>
  <c r="AH20" i="26"/>
  <c r="Z20" i="26"/>
  <c r="R20" i="26"/>
  <c r="J20" i="26"/>
  <c r="B20" i="26"/>
  <c r="AW20" i="26"/>
  <c r="AO20" i="26"/>
  <c r="AG20" i="26"/>
  <c r="Y20" i="26"/>
  <c r="Q20" i="26"/>
  <c r="I20" i="26"/>
  <c r="AU20" i="26"/>
  <c r="AK20" i="26"/>
  <c r="AA20" i="26"/>
  <c r="O20" i="26"/>
  <c r="E20" i="26"/>
  <c r="AT20" i="26"/>
  <c r="AJ20" i="26"/>
  <c r="X20" i="26"/>
  <c r="N20" i="26"/>
  <c r="D20" i="26"/>
  <c r="AS20" i="26"/>
  <c r="AE20" i="26"/>
  <c r="S20" i="26"/>
  <c r="C20" i="26"/>
  <c r="AR20" i="26"/>
  <c r="AD20" i="26"/>
  <c r="P20" i="26"/>
  <c r="AQ20" i="26"/>
  <c r="AC20" i="26"/>
  <c r="M20" i="26"/>
  <c r="AN20" i="26"/>
  <c r="AB20" i="26"/>
  <c r="L20" i="26"/>
  <c r="BA20" i="26"/>
  <c r="AM20" i="26"/>
  <c r="W20" i="26"/>
  <c r="K20" i="26"/>
  <c r="U20" i="26"/>
  <c r="AZ20" i="26"/>
  <c r="T20" i="26"/>
  <c r="AF20" i="26"/>
  <c r="AY20" i="26"/>
  <c r="H20" i="26"/>
  <c r="AV20" i="26"/>
  <c r="G20" i="26"/>
  <c r="AL20" i="26"/>
  <c r="F20" i="26"/>
  <c r="AI20" i="26"/>
  <c r="V20" i="26"/>
  <c r="AX26" i="26"/>
  <c r="AP26" i="26"/>
  <c r="AH26" i="26"/>
  <c r="BA26" i="26"/>
  <c r="AR26" i="26"/>
  <c r="AI26" i="26"/>
  <c r="Z26" i="26"/>
  <c r="R26" i="26"/>
  <c r="J26" i="26"/>
  <c r="B26" i="26"/>
  <c r="AZ26" i="26"/>
  <c r="AQ26" i="26"/>
  <c r="AG26" i="26"/>
  <c r="Y26" i="26"/>
  <c r="Q26" i="26"/>
  <c r="I26" i="26"/>
  <c r="AU26" i="26"/>
  <c r="AJ26" i="26"/>
  <c r="W26" i="26"/>
  <c r="M26" i="26"/>
  <c r="C26" i="26"/>
  <c r="AT26" i="26"/>
  <c r="AF26" i="26"/>
  <c r="V26" i="26"/>
  <c r="L26" i="26"/>
  <c r="AW26" i="26"/>
  <c r="AE26" i="26"/>
  <c r="S26" i="26"/>
  <c r="E26" i="26"/>
  <c r="AV26" i="26"/>
  <c r="AD26" i="26"/>
  <c r="P26" i="26"/>
  <c r="D26" i="26"/>
  <c r="AS26" i="26"/>
  <c r="AC26" i="26"/>
  <c r="O26" i="26"/>
  <c r="AO26" i="26"/>
  <c r="AB26" i="26"/>
  <c r="N26" i="26"/>
  <c r="AN26" i="26"/>
  <c r="AA26" i="26"/>
  <c r="K26" i="26"/>
  <c r="H26" i="26"/>
  <c r="AY26" i="26"/>
  <c r="G26" i="26"/>
  <c r="AM26" i="26"/>
  <c r="F26" i="26"/>
  <c r="AL26" i="26"/>
  <c r="U26" i="26"/>
  <c r="AK26" i="26"/>
  <c r="X26" i="26"/>
  <c r="T26" i="26"/>
  <c r="G111" i="27"/>
  <c r="M111" i="27" s="1"/>
  <c r="F111" i="27"/>
  <c r="AX43" i="26"/>
  <c r="AP43" i="26"/>
  <c r="AH43" i="26"/>
  <c r="Z43" i="26"/>
  <c r="R43" i="26"/>
  <c r="J43" i="26"/>
  <c r="B43" i="26"/>
  <c r="AW43" i="26"/>
  <c r="AO43" i="26"/>
  <c r="AG43" i="26"/>
  <c r="Y43" i="26"/>
  <c r="Q43" i="26"/>
  <c r="I43" i="26"/>
  <c r="I58" i="26" s="1"/>
  <c r="AV43" i="26"/>
  <c r="AN43" i="26"/>
  <c r="AF43" i="26"/>
  <c r="X43" i="26"/>
  <c r="P43" i="26"/>
  <c r="H43" i="26"/>
  <c r="AU43" i="26"/>
  <c r="AM43" i="26"/>
  <c r="AE43" i="26"/>
  <c r="W43" i="26"/>
  <c r="O43" i="26"/>
  <c r="G43" i="26"/>
  <c r="AL43" i="26"/>
  <c r="V43" i="26"/>
  <c r="F43" i="26"/>
  <c r="BA43" i="26"/>
  <c r="AK43" i="26"/>
  <c r="U43" i="26"/>
  <c r="E43" i="26"/>
  <c r="AR43" i="26"/>
  <c r="T43" i="26"/>
  <c r="AQ43" i="26"/>
  <c r="S43" i="26"/>
  <c r="AI43" i="26"/>
  <c r="AI58" i="26" s="1"/>
  <c r="M43" i="26"/>
  <c r="AZ43" i="26"/>
  <c r="AD43" i="26"/>
  <c r="L43" i="26"/>
  <c r="AS43" i="26"/>
  <c r="AA43" i="26"/>
  <c r="C43" i="26"/>
  <c r="AT43" i="26"/>
  <c r="AJ43" i="26"/>
  <c r="AC43" i="26"/>
  <c r="K43" i="26"/>
  <c r="D43" i="26"/>
  <c r="AY43" i="26"/>
  <c r="AB43" i="26"/>
  <c r="N43" i="26"/>
  <c r="AW56" i="26"/>
  <c r="AO56" i="26"/>
  <c r="AG56" i="26"/>
  <c r="Y56" i="26"/>
  <c r="Q56" i="26"/>
  <c r="I56" i="26"/>
  <c r="AV56" i="26"/>
  <c r="AN56" i="26"/>
  <c r="AF56" i="26"/>
  <c r="X56" i="26"/>
  <c r="P56" i="26"/>
  <c r="H56" i="26"/>
  <c r="BA56" i="26"/>
  <c r="AS56" i="26"/>
  <c r="AK56" i="26"/>
  <c r="AC56" i="26"/>
  <c r="U56" i="26"/>
  <c r="M56" i="26"/>
  <c r="E56" i="26"/>
  <c r="AZ56" i="26"/>
  <c r="AR56" i="26"/>
  <c r="AJ56" i="26"/>
  <c r="AB56" i="26"/>
  <c r="T56" i="26"/>
  <c r="L56" i="26"/>
  <c r="D56" i="26"/>
  <c r="AY56" i="26"/>
  <c r="AX56" i="26"/>
  <c r="AP56" i="26"/>
  <c r="AH56" i="26"/>
  <c r="Z56" i="26"/>
  <c r="R56" i="26"/>
  <c r="J56" i="26"/>
  <c r="B56" i="26"/>
  <c r="AT56" i="26"/>
  <c r="W56" i="26"/>
  <c r="C56" i="26"/>
  <c r="AQ56" i="26"/>
  <c r="V56" i="26"/>
  <c r="AM56" i="26"/>
  <c r="S56" i="26"/>
  <c r="AL56" i="26"/>
  <c r="O56" i="26"/>
  <c r="AI56" i="26"/>
  <c r="N56" i="26"/>
  <c r="AE56" i="26"/>
  <c r="K56" i="26"/>
  <c r="AA56" i="26"/>
  <c r="G56" i="26"/>
  <c r="F56" i="26"/>
  <c r="AD56" i="26"/>
  <c r="AU56" i="26"/>
  <c r="G113" i="27"/>
  <c r="M113" i="27" s="1"/>
  <c r="F113" i="27"/>
  <c r="AZ50" i="26"/>
  <c r="AR50" i="26"/>
  <c r="AJ50" i="26"/>
  <c r="AB50" i="26"/>
  <c r="T50" i="26"/>
  <c r="L50" i="26"/>
  <c r="D50" i="26"/>
  <c r="AX50" i="26"/>
  <c r="AP50" i="26"/>
  <c r="AH50" i="26"/>
  <c r="Z50" i="26"/>
  <c r="R50" i="26"/>
  <c r="J50" i="26"/>
  <c r="B50" i="26"/>
  <c r="AU50" i="26"/>
  <c r="AK50" i="26"/>
  <c r="Y50" i="26"/>
  <c r="O50" i="26"/>
  <c r="E50" i="26"/>
  <c r="AT50" i="26"/>
  <c r="AI50" i="26"/>
  <c r="X50" i="26"/>
  <c r="N50" i="26"/>
  <c r="C50" i="26"/>
  <c r="AS50" i="26"/>
  <c r="AG50" i="26"/>
  <c r="AG58" i="26" s="1"/>
  <c r="W50" i="26"/>
  <c r="M50" i="26"/>
  <c r="AQ50" i="26"/>
  <c r="AF50" i="26"/>
  <c r="V50" i="26"/>
  <c r="K50" i="26"/>
  <c r="BA50" i="26"/>
  <c r="AO50" i="26"/>
  <c r="AE50" i="26"/>
  <c r="U50" i="26"/>
  <c r="I50" i="26"/>
  <c r="AN50" i="26"/>
  <c r="P50" i="26"/>
  <c r="AM50" i="26"/>
  <c r="H50" i="26"/>
  <c r="AW50" i="26"/>
  <c r="G50" i="26"/>
  <c r="AV50" i="26"/>
  <c r="F50" i="26"/>
  <c r="AD50" i="26"/>
  <c r="AC50" i="26"/>
  <c r="AY50" i="26"/>
  <c r="Q50" i="26"/>
  <c r="AA50" i="26"/>
  <c r="S50" i="26"/>
  <c r="AL50" i="26"/>
  <c r="AX10" i="26"/>
  <c r="AP10" i="26"/>
  <c r="AH10" i="26"/>
  <c r="Z10" i="26"/>
  <c r="R10" i="26"/>
  <c r="AV10" i="26"/>
  <c r="AN10" i="26"/>
  <c r="AF10" i="26"/>
  <c r="AY10" i="26"/>
  <c r="AM10" i="26"/>
  <c r="AC10" i="26"/>
  <c r="T10" i="26"/>
  <c r="K10" i="26"/>
  <c r="C10" i="26"/>
  <c r="AQ10" i="26"/>
  <c r="AW10" i="26"/>
  <c r="AL10" i="26"/>
  <c r="AB10" i="26"/>
  <c r="S10" i="26"/>
  <c r="J10" i="26"/>
  <c r="B10" i="26"/>
  <c r="M10" i="26"/>
  <c r="AU10" i="26"/>
  <c r="AK10" i="26"/>
  <c r="AA10" i="26"/>
  <c r="Q10" i="26"/>
  <c r="I10" i="26"/>
  <c r="V10" i="26"/>
  <c r="AT10" i="26"/>
  <c r="AJ10" i="26"/>
  <c r="Y10" i="26"/>
  <c r="P10" i="26"/>
  <c r="H10" i="26"/>
  <c r="BA10" i="26"/>
  <c r="E10" i="26"/>
  <c r="AS10" i="26"/>
  <c r="AI10" i="26"/>
  <c r="X10" i="26"/>
  <c r="O10" i="26"/>
  <c r="G10" i="26"/>
  <c r="AR10" i="26"/>
  <c r="AG10" i="26"/>
  <c r="W10" i="26"/>
  <c r="N10" i="26"/>
  <c r="F10" i="26"/>
  <c r="AZ10" i="26"/>
  <c r="AO10" i="26"/>
  <c r="AD10" i="26"/>
  <c r="U10" i="26"/>
  <c r="L10" i="26"/>
  <c r="D10" i="26"/>
  <c r="AE10" i="26"/>
  <c r="F112" i="27"/>
  <c r="AV47" i="26"/>
  <c r="AN47" i="26"/>
  <c r="G112" i="27"/>
  <c r="M112" i="27" s="1"/>
  <c r="AT47" i="26"/>
  <c r="AL47" i="26"/>
  <c r="AD47" i="26"/>
  <c r="V47" i="26"/>
  <c r="N47" i="26"/>
  <c r="F47" i="26"/>
  <c r="BA47" i="26"/>
  <c r="AQ47" i="26"/>
  <c r="AG47" i="26"/>
  <c r="X47" i="26"/>
  <c r="O47" i="26"/>
  <c r="E47" i="26"/>
  <c r="AZ47" i="26"/>
  <c r="AP47" i="26"/>
  <c r="AF47" i="26"/>
  <c r="W47" i="26"/>
  <c r="M47" i="26"/>
  <c r="D47" i="26"/>
  <c r="AY47" i="26"/>
  <c r="AO47" i="26"/>
  <c r="AO58" i="26" s="1"/>
  <c r="AE47" i="26"/>
  <c r="U47" i="26"/>
  <c r="L47" i="26"/>
  <c r="C47" i="26"/>
  <c r="AX47" i="26"/>
  <c r="AM47" i="26"/>
  <c r="AC47" i="26"/>
  <c r="T47" i="26"/>
  <c r="K47" i="26"/>
  <c r="B47" i="26"/>
  <c r="AW47" i="26"/>
  <c r="AK47" i="26"/>
  <c r="AB47" i="26"/>
  <c r="S47" i="26"/>
  <c r="J47" i="26"/>
  <c r="AA47" i="26"/>
  <c r="G47" i="26"/>
  <c r="Z47" i="26"/>
  <c r="AU47" i="26"/>
  <c r="Q47" i="26"/>
  <c r="AS47" i="26"/>
  <c r="P47" i="26"/>
  <c r="AJ47" i="26"/>
  <c r="H47" i="26"/>
  <c r="AI47" i="26"/>
  <c r="R47" i="26"/>
  <c r="AR47" i="26"/>
  <c r="AH47" i="26"/>
  <c r="I47" i="26"/>
  <c r="Y47" i="26"/>
  <c r="AX12" i="26"/>
  <c r="AP12" i="26"/>
  <c r="AH12" i="26"/>
  <c r="Z12" i="26"/>
  <c r="R12" i="26"/>
  <c r="J12" i="26"/>
  <c r="AU12" i="26"/>
  <c r="AL12" i="26"/>
  <c r="AC12" i="26"/>
  <c r="T12" i="26"/>
  <c r="K12" i="26"/>
  <c r="B12" i="26"/>
  <c r="AS12" i="26"/>
  <c r="AJ12" i="26"/>
  <c r="AA12" i="26"/>
  <c r="Q12" i="26"/>
  <c r="H12" i="26"/>
  <c r="AV12" i="26"/>
  <c r="AI12" i="26"/>
  <c r="W12" i="26"/>
  <c r="L12" i="26"/>
  <c r="AM12" i="26"/>
  <c r="AT12" i="26"/>
  <c r="AG12" i="26"/>
  <c r="V12" i="26"/>
  <c r="I12" i="26"/>
  <c r="AY12" i="26"/>
  <c r="C12" i="26"/>
  <c r="AR12" i="26"/>
  <c r="AF12" i="26"/>
  <c r="U12" i="26"/>
  <c r="G12" i="26"/>
  <c r="AQ12" i="26"/>
  <c r="AE12" i="26"/>
  <c r="S12" i="26"/>
  <c r="F12" i="26"/>
  <c r="Y12" i="26"/>
  <c r="BA12" i="26"/>
  <c r="AO12" i="26"/>
  <c r="AD12" i="26"/>
  <c r="P12" i="26"/>
  <c r="E12" i="26"/>
  <c r="AZ12" i="26"/>
  <c r="AN12" i="26"/>
  <c r="AB12" i="26"/>
  <c r="O12" i="26"/>
  <c r="D12" i="26"/>
  <c r="AW12" i="26"/>
  <c r="AK12" i="26"/>
  <c r="X12" i="26"/>
  <c r="M12" i="26"/>
  <c r="N12" i="26"/>
  <c r="AX18" i="26"/>
  <c r="AP18" i="26"/>
  <c r="AH18" i="26"/>
  <c r="Z18" i="26"/>
  <c r="R18" i="26"/>
  <c r="J18" i="26"/>
  <c r="B18" i="26"/>
  <c r="AW18" i="26"/>
  <c r="AO18" i="26"/>
  <c r="AG18" i="26"/>
  <c r="Y18" i="26"/>
  <c r="Q18" i="26"/>
  <c r="I18" i="26"/>
  <c r="AS18" i="26"/>
  <c r="AI18" i="26"/>
  <c r="W18" i="26"/>
  <c r="M18" i="26"/>
  <c r="C18" i="26"/>
  <c r="AR18" i="26"/>
  <c r="AF18" i="26"/>
  <c r="V18" i="26"/>
  <c r="AY18" i="26"/>
  <c r="AK18" i="26"/>
  <c r="U18" i="26"/>
  <c r="H18" i="26"/>
  <c r="AV18" i="26"/>
  <c r="AJ18" i="26"/>
  <c r="T18" i="26"/>
  <c r="G18" i="26"/>
  <c r="AU18" i="26"/>
  <c r="AE18" i="26"/>
  <c r="S18" i="26"/>
  <c r="F18" i="26"/>
  <c r="AT18" i="26"/>
  <c r="AD18" i="26"/>
  <c r="P18" i="26"/>
  <c r="E18" i="26"/>
  <c r="AQ18" i="26"/>
  <c r="AC18" i="26"/>
  <c r="O18" i="26"/>
  <c r="D18" i="26"/>
  <c r="AZ18" i="26"/>
  <c r="L18" i="26"/>
  <c r="AN18" i="26"/>
  <c r="K18" i="26"/>
  <c r="AM18" i="26"/>
  <c r="AL18" i="26"/>
  <c r="AB18" i="26"/>
  <c r="AA18" i="26"/>
  <c r="BA18" i="26"/>
  <c r="N18" i="26"/>
  <c r="X18" i="26"/>
  <c r="G109" i="27"/>
  <c r="M109" i="27" s="1"/>
  <c r="F109" i="27"/>
  <c r="AT35" i="26"/>
  <c r="AL35" i="26"/>
  <c r="AD35" i="26"/>
  <c r="V35" i="26"/>
  <c r="N35" i="26"/>
  <c r="F35" i="26"/>
  <c r="BA35" i="26"/>
  <c r="AS35" i="26"/>
  <c r="AS58" i="26" s="1"/>
  <c r="AK35" i="26"/>
  <c r="AC35" i="26"/>
  <c r="U35" i="26"/>
  <c r="M35" i="26"/>
  <c r="E35" i="26"/>
  <c r="AR35" i="26"/>
  <c r="AH35" i="26"/>
  <c r="X35" i="26"/>
  <c r="X58" i="26" s="1"/>
  <c r="L35" i="26"/>
  <c r="B35" i="26"/>
  <c r="AQ35" i="26"/>
  <c r="AG35" i="26"/>
  <c r="W35" i="26"/>
  <c r="K35" i="26"/>
  <c r="AO35" i="26"/>
  <c r="AA35" i="26"/>
  <c r="AA58" i="26" s="1"/>
  <c r="O35" i="26"/>
  <c r="AZ35" i="26"/>
  <c r="AN35" i="26"/>
  <c r="Z35" i="26"/>
  <c r="J35" i="26"/>
  <c r="AM35" i="26"/>
  <c r="S35" i="26"/>
  <c r="C35" i="26"/>
  <c r="C58" i="26" s="1"/>
  <c r="AJ35" i="26"/>
  <c r="R35" i="26"/>
  <c r="AY35" i="26"/>
  <c r="AI35" i="26"/>
  <c r="Q35" i="26"/>
  <c r="AX35" i="26"/>
  <c r="AF35" i="26"/>
  <c r="P35" i="26"/>
  <c r="P58" i="26" s="1"/>
  <c r="AW35" i="26"/>
  <c r="AE35" i="26"/>
  <c r="I35" i="26"/>
  <c r="AB35" i="26"/>
  <c r="Y35" i="26"/>
  <c r="T35" i="26"/>
  <c r="H35" i="26"/>
  <c r="AU35" i="26"/>
  <c r="G35" i="26"/>
  <c r="AV35" i="26"/>
  <c r="D35" i="26"/>
  <c r="AP35" i="26"/>
  <c r="AZ48" i="26"/>
  <c r="AR48" i="26"/>
  <c r="AJ48" i="26"/>
  <c r="AB48" i="26"/>
  <c r="T48" i="26"/>
  <c r="L48" i="26"/>
  <c r="D48" i="26"/>
  <c r="AX48" i="26"/>
  <c r="AP48" i="26"/>
  <c r="AH48" i="26"/>
  <c r="Z48" i="26"/>
  <c r="R48" i="26"/>
  <c r="J48" i="26"/>
  <c r="B48" i="26"/>
  <c r="AS48" i="26"/>
  <c r="AG48" i="26"/>
  <c r="W48" i="26"/>
  <c r="M48" i="26"/>
  <c r="AQ48" i="26"/>
  <c r="AF48" i="26"/>
  <c r="V48" i="26"/>
  <c r="K48" i="26"/>
  <c r="BA48" i="26"/>
  <c r="AO48" i="26"/>
  <c r="AE48" i="26"/>
  <c r="U48" i="26"/>
  <c r="I48" i="26"/>
  <c r="AY48" i="26"/>
  <c r="AN48" i="26"/>
  <c r="AD48" i="26"/>
  <c r="S48" i="26"/>
  <c r="H48" i="26"/>
  <c r="AW48" i="26"/>
  <c r="AM48" i="26"/>
  <c r="AC48" i="26"/>
  <c r="Q48" i="26"/>
  <c r="G48" i="26"/>
  <c r="AI48" i="26"/>
  <c r="E48" i="26"/>
  <c r="AA48" i="26"/>
  <c r="C48" i="26"/>
  <c r="AL48" i="26"/>
  <c r="AK48" i="26"/>
  <c r="X48" i="26"/>
  <c r="P48" i="26"/>
  <c r="AT48" i="26"/>
  <c r="F48" i="26"/>
  <c r="N48" i="26"/>
  <c r="AV48" i="26"/>
  <c r="AU48" i="26"/>
  <c r="Y48" i="26"/>
  <c r="O48" i="26"/>
  <c r="AW54" i="26"/>
  <c r="AO54" i="26"/>
  <c r="AG54" i="26"/>
  <c r="Y54" i="26"/>
  <c r="Q54" i="26"/>
  <c r="BA54" i="26"/>
  <c r="AS54" i="26"/>
  <c r="AK54" i="26"/>
  <c r="AC54" i="26"/>
  <c r="U54" i="26"/>
  <c r="M54" i="26"/>
  <c r="E54" i="26"/>
  <c r="AZ54" i="26"/>
  <c r="AR54" i="26"/>
  <c r="AJ54" i="26"/>
  <c r="AB54" i="26"/>
  <c r="T54" i="26"/>
  <c r="L54" i="26"/>
  <c r="D54" i="26"/>
  <c r="AX54" i="26"/>
  <c r="AP54" i="26"/>
  <c r="AH54" i="26"/>
  <c r="Z54" i="26"/>
  <c r="R54" i="26"/>
  <c r="J54" i="26"/>
  <c r="B54" i="26"/>
  <c r="AV54" i="26"/>
  <c r="AF54" i="26"/>
  <c r="P54" i="26"/>
  <c r="C54" i="26"/>
  <c r="AU54" i="26"/>
  <c r="AE54" i="26"/>
  <c r="O54" i="26"/>
  <c r="AT54" i="26"/>
  <c r="AD54" i="26"/>
  <c r="N54" i="26"/>
  <c r="AQ54" i="26"/>
  <c r="AA54" i="26"/>
  <c r="K54" i="26"/>
  <c r="AN54" i="26"/>
  <c r="X54" i="26"/>
  <c r="I54" i="26"/>
  <c r="AM54" i="26"/>
  <c r="AY54" i="26"/>
  <c r="F54" i="26"/>
  <c r="AL54" i="26"/>
  <c r="V54" i="26"/>
  <c r="S54" i="26"/>
  <c r="G54" i="26"/>
  <c r="W54" i="26"/>
  <c r="AI54" i="26"/>
  <c r="H54" i="26"/>
  <c r="AT27" i="26"/>
  <c r="AL27" i="26"/>
  <c r="AD27" i="26"/>
  <c r="V27" i="26"/>
  <c r="N27" i="26"/>
  <c r="F27" i="26"/>
  <c r="AU27" i="26"/>
  <c r="AK27" i="26"/>
  <c r="AB27" i="26"/>
  <c r="S27" i="26"/>
  <c r="J27" i="26"/>
  <c r="AS27" i="26"/>
  <c r="AJ27" i="26"/>
  <c r="AA27" i="26"/>
  <c r="R27" i="26"/>
  <c r="I27" i="26"/>
  <c r="AQ27" i="26"/>
  <c r="AF27" i="26"/>
  <c r="T27" i="26"/>
  <c r="G27" i="26"/>
  <c r="BA27" i="26"/>
  <c r="AP27" i="26"/>
  <c r="AE27" i="26"/>
  <c r="Q27" i="26"/>
  <c r="E27" i="26"/>
  <c r="AV27" i="26"/>
  <c r="AC27" i="26"/>
  <c r="M27" i="26"/>
  <c r="AR27" i="26"/>
  <c r="Z27" i="26"/>
  <c r="L27" i="26"/>
  <c r="AO27" i="26"/>
  <c r="Y27" i="26"/>
  <c r="K27" i="26"/>
  <c r="AN27" i="26"/>
  <c r="X27" i="26"/>
  <c r="H27" i="26"/>
  <c r="AZ27" i="26"/>
  <c r="AM27" i="26"/>
  <c r="W27" i="26"/>
  <c r="D27" i="26"/>
  <c r="AW27" i="26"/>
  <c r="B27" i="26"/>
  <c r="AY27" i="26"/>
  <c r="AI27" i="26"/>
  <c r="AH27" i="26"/>
  <c r="AG27" i="26"/>
  <c r="U27" i="26"/>
  <c r="P27" i="26"/>
  <c r="AX27" i="26"/>
  <c r="C27" i="26"/>
  <c r="O27" i="26"/>
  <c r="AT44" i="26"/>
  <c r="AL44" i="26"/>
  <c r="AD44" i="26"/>
  <c r="V44" i="26"/>
  <c r="N44" i="26"/>
  <c r="F44" i="26"/>
  <c r="BA44" i="26"/>
  <c r="AS44" i="26"/>
  <c r="AK44" i="26"/>
  <c r="AC44" i="26"/>
  <c r="U44" i="26"/>
  <c r="M44" i="26"/>
  <c r="E44" i="26"/>
  <c r="AZ44" i="26"/>
  <c r="AR44" i="26"/>
  <c r="AJ44" i="26"/>
  <c r="AB44" i="26"/>
  <c r="T44" i="26"/>
  <c r="L44" i="26"/>
  <c r="D44" i="26"/>
  <c r="AY44" i="26"/>
  <c r="AQ44" i="26"/>
  <c r="AI44" i="26"/>
  <c r="AA44" i="26"/>
  <c r="S44" i="26"/>
  <c r="K44" i="26"/>
  <c r="C44" i="26"/>
  <c r="AX44" i="26"/>
  <c r="AH44" i="26"/>
  <c r="R44" i="26"/>
  <c r="B44" i="26"/>
  <c r="AW44" i="26"/>
  <c r="AG44" i="26"/>
  <c r="Q44" i="26"/>
  <c r="AF44" i="26"/>
  <c r="J44" i="26"/>
  <c r="AE44" i="26"/>
  <c r="I44" i="26"/>
  <c r="AU44" i="26"/>
  <c r="Y44" i="26"/>
  <c r="G44" i="26"/>
  <c r="AP44" i="26"/>
  <c r="X44" i="26"/>
  <c r="AM44" i="26"/>
  <c r="O44" i="26"/>
  <c r="AV44" i="26"/>
  <c r="AO44" i="26"/>
  <c r="AN44" i="26"/>
  <c r="Z44" i="26"/>
  <c r="W44" i="26"/>
  <c r="P44" i="26"/>
  <c r="H44" i="26"/>
  <c r="F108" i="27"/>
  <c r="G108" i="27"/>
  <c r="M108" i="27" s="1"/>
  <c r="AX28" i="26"/>
  <c r="AP28" i="26"/>
  <c r="AH28" i="26"/>
  <c r="Z28" i="26"/>
  <c r="R28" i="26"/>
  <c r="J28" i="26"/>
  <c r="B28" i="26"/>
  <c r="AW28" i="26"/>
  <c r="AO28" i="26"/>
  <c r="AZ28" i="26"/>
  <c r="AN28" i="26"/>
  <c r="AE28" i="26"/>
  <c r="V28" i="26"/>
  <c r="M28" i="26"/>
  <c r="D28" i="26"/>
  <c r="AY28" i="26"/>
  <c r="AM28" i="26"/>
  <c r="AD28" i="26"/>
  <c r="U28" i="26"/>
  <c r="L28" i="26"/>
  <c r="C28" i="26"/>
  <c r="AQ28" i="26"/>
  <c r="AB28" i="26"/>
  <c r="P28" i="26"/>
  <c r="E28" i="26"/>
  <c r="AL28" i="26"/>
  <c r="AA28" i="26"/>
  <c r="O28" i="26"/>
  <c r="AS28" i="26"/>
  <c r="Y28" i="26"/>
  <c r="I28" i="26"/>
  <c r="AR28" i="26"/>
  <c r="X28" i="26"/>
  <c r="H28" i="26"/>
  <c r="AK28" i="26"/>
  <c r="W28" i="26"/>
  <c r="G28" i="26"/>
  <c r="AJ28" i="26"/>
  <c r="T28" i="26"/>
  <c r="F28" i="26"/>
  <c r="BA28" i="26"/>
  <c r="AI28" i="26"/>
  <c r="S28" i="26"/>
  <c r="AG28" i="26"/>
  <c r="AF28" i="26"/>
  <c r="AU28" i="26"/>
  <c r="AC28" i="26"/>
  <c r="Q28" i="26"/>
  <c r="N28" i="26"/>
  <c r="AV28" i="26"/>
  <c r="K28" i="26"/>
  <c r="AT28" i="26"/>
  <c r="AX38" i="26"/>
  <c r="AP38" i="26"/>
  <c r="AH38" i="26"/>
  <c r="Z38" i="26"/>
  <c r="R38" i="26"/>
  <c r="J38" i="26"/>
  <c r="B38" i="26"/>
  <c r="AW38" i="26"/>
  <c r="AO38" i="26"/>
  <c r="AG38" i="26"/>
  <c r="Y38" i="26"/>
  <c r="Q38" i="26"/>
  <c r="I38" i="26"/>
  <c r="AV38" i="26"/>
  <c r="AL38" i="26"/>
  <c r="AB38" i="26"/>
  <c r="P38" i="26"/>
  <c r="F38" i="26"/>
  <c r="AU38" i="26"/>
  <c r="AK38" i="26"/>
  <c r="AA38" i="26"/>
  <c r="O38" i="26"/>
  <c r="E38" i="26"/>
  <c r="AY38" i="26"/>
  <c r="AM38" i="26"/>
  <c r="AC38" i="26"/>
  <c r="S38" i="26"/>
  <c r="G38" i="26"/>
  <c r="AN38" i="26"/>
  <c r="V38" i="26"/>
  <c r="D38" i="26"/>
  <c r="AJ38" i="26"/>
  <c r="U38" i="26"/>
  <c r="C38" i="26"/>
  <c r="BA38" i="26"/>
  <c r="AI38" i="26"/>
  <c r="T38" i="26"/>
  <c r="AD38" i="26"/>
  <c r="AZ38" i="26"/>
  <c r="X38" i="26"/>
  <c r="AT38" i="26"/>
  <c r="W38" i="26"/>
  <c r="AS38" i="26"/>
  <c r="N38" i="26"/>
  <c r="AR38" i="26"/>
  <c r="M38" i="26"/>
  <c r="AQ38" i="26"/>
  <c r="AF38" i="26"/>
  <c r="AE38" i="26"/>
  <c r="L38" i="26"/>
  <c r="K38" i="26"/>
  <c r="H38" i="26"/>
  <c r="AW51" i="26"/>
  <c r="AO51" i="26"/>
  <c r="AG51" i="26"/>
  <c r="Y51" i="26"/>
  <c r="Q51" i="26"/>
  <c r="I51" i="26"/>
  <c r="AV51" i="26"/>
  <c r="AN51" i="26"/>
  <c r="AF51" i="26"/>
  <c r="X51" i="26"/>
  <c r="P51" i="26"/>
  <c r="H51" i="26"/>
  <c r="AT51" i="26"/>
  <c r="AL51" i="26"/>
  <c r="AD51" i="26"/>
  <c r="V51" i="26"/>
  <c r="N51" i="26"/>
  <c r="F51" i="26"/>
  <c r="AR51" i="26"/>
  <c r="AE51" i="26"/>
  <c r="S51" i="26"/>
  <c r="E51" i="26"/>
  <c r="AQ51" i="26"/>
  <c r="AC51" i="26"/>
  <c r="R51" i="26"/>
  <c r="D51" i="26"/>
  <c r="BA51" i="26"/>
  <c r="AP51" i="26"/>
  <c r="AB51" i="26"/>
  <c r="O51" i="26"/>
  <c r="C51" i="26"/>
  <c r="AZ51" i="26"/>
  <c r="AM51" i="26"/>
  <c r="AA51" i="26"/>
  <c r="M51" i="26"/>
  <c r="B51" i="26"/>
  <c r="AY51" i="26"/>
  <c r="AK51" i="26"/>
  <c r="Z51" i="26"/>
  <c r="L51" i="26"/>
  <c r="U51" i="26"/>
  <c r="AX51" i="26"/>
  <c r="T51" i="26"/>
  <c r="AJ51" i="26"/>
  <c r="AI51" i="26"/>
  <c r="W51" i="26"/>
  <c r="K51" i="26"/>
  <c r="AS51" i="26"/>
  <c r="AU51" i="26"/>
  <c r="AH51" i="26"/>
  <c r="J51" i="26"/>
  <c r="G51" i="26"/>
  <c r="K6" i="23"/>
  <c r="K22" i="23"/>
  <c r="F102" i="27"/>
  <c r="G102" i="27"/>
  <c r="M102" i="27" s="1"/>
  <c r="AT13" i="26"/>
  <c r="AL13" i="26"/>
  <c r="AD13" i="26"/>
  <c r="V13" i="26"/>
  <c r="N13" i="26"/>
  <c r="F13" i="26"/>
  <c r="AX13" i="26"/>
  <c r="AO13" i="26"/>
  <c r="AF13" i="26"/>
  <c r="W13" i="26"/>
  <c r="M13" i="26"/>
  <c r="D13" i="26"/>
  <c r="AV13" i="26"/>
  <c r="AM13" i="26"/>
  <c r="AC13" i="26"/>
  <c r="T13" i="26"/>
  <c r="K13" i="26"/>
  <c r="B13" i="26"/>
  <c r="F104" i="27"/>
  <c r="G104" i="27"/>
  <c r="M104" i="27" s="1"/>
  <c r="AT17" i="26"/>
  <c r="AL17" i="26"/>
  <c r="AD17" i="26"/>
  <c r="V17" i="26"/>
  <c r="N17" i="26"/>
  <c r="F17" i="26"/>
  <c r="BA17" i="26"/>
  <c r="AS17" i="26"/>
  <c r="AK17" i="26"/>
  <c r="AQ17" i="26"/>
  <c r="AG17" i="26"/>
  <c r="AW17" i="26"/>
  <c r="AJ17" i="26"/>
  <c r="Z17" i="26"/>
  <c r="Q17" i="26"/>
  <c r="H17" i="26"/>
  <c r="AV17" i="26"/>
  <c r="AI17" i="26"/>
  <c r="Y17" i="26"/>
  <c r="P17" i="26"/>
  <c r="G17" i="26"/>
  <c r="AU17" i="26"/>
  <c r="AH17" i="26"/>
  <c r="AR17" i="26"/>
  <c r="AF17" i="26"/>
  <c r="W17" i="26"/>
  <c r="M17" i="26"/>
  <c r="D17" i="26"/>
  <c r="AP17" i="26"/>
  <c r="AE17" i="26"/>
  <c r="U17" i="26"/>
  <c r="L17" i="26"/>
  <c r="C17" i="26"/>
  <c r="AT21" i="26"/>
  <c r="AL21" i="26"/>
  <c r="AD21" i="26"/>
  <c r="V21" i="26"/>
  <c r="N21" i="26"/>
  <c r="F21" i="26"/>
  <c r="BA21" i="26"/>
  <c r="AS21" i="26"/>
  <c r="AK21" i="26"/>
  <c r="AC21" i="26"/>
  <c r="U21" i="26"/>
  <c r="M21" i="26"/>
  <c r="E21" i="26"/>
  <c r="AW21" i="26"/>
  <c r="AM21" i="26"/>
  <c r="AA21" i="26"/>
  <c r="Q21" i="26"/>
  <c r="G21" i="26"/>
  <c r="AV21" i="26"/>
  <c r="AJ21" i="26"/>
  <c r="Z21" i="26"/>
  <c r="P21" i="26"/>
  <c r="D21" i="26"/>
  <c r="AY21" i="26"/>
  <c r="AI21" i="26"/>
  <c r="W21" i="26"/>
  <c r="I21" i="26"/>
  <c r="AX21" i="26"/>
  <c r="AH21" i="26"/>
  <c r="T21" i="26"/>
  <c r="H21" i="26"/>
  <c r="AU21" i="26"/>
  <c r="AG21" i="26"/>
  <c r="S21" i="26"/>
  <c r="C21" i="26"/>
  <c r="AR21" i="26"/>
  <c r="AF21" i="26"/>
  <c r="R21" i="26"/>
  <c r="B21" i="26"/>
  <c r="AQ21" i="26"/>
  <c r="AE21" i="26"/>
  <c r="O21" i="26"/>
  <c r="G107" i="27"/>
  <c r="M107" i="27" s="1"/>
  <c r="F107" i="27"/>
  <c r="AT25" i="26"/>
  <c r="AL25" i="26"/>
  <c r="AD25" i="26"/>
  <c r="V25" i="26"/>
  <c r="N25" i="26"/>
  <c r="F25" i="26"/>
  <c r="BA25" i="26"/>
  <c r="AS25" i="26"/>
  <c r="AK25" i="26"/>
  <c r="AC25" i="26"/>
  <c r="U25" i="26"/>
  <c r="M25" i="26"/>
  <c r="E25" i="26"/>
  <c r="AQ25" i="26"/>
  <c r="AG25" i="26"/>
  <c r="W25" i="26"/>
  <c r="K25" i="26"/>
  <c r="AZ25" i="26"/>
  <c r="AP25" i="26"/>
  <c r="AF25" i="26"/>
  <c r="T25" i="26"/>
  <c r="J25" i="26"/>
  <c r="AO25" i="26"/>
  <c r="AA25" i="26"/>
  <c r="O25" i="26"/>
  <c r="AN25" i="26"/>
  <c r="Z25" i="26"/>
  <c r="L25" i="26"/>
  <c r="AY25" i="26"/>
  <c r="AM25" i="26"/>
  <c r="Y25" i="26"/>
  <c r="I25" i="26"/>
  <c r="AX25" i="26"/>
  <c r="AJ25" i="26"/>
  <c r="X25" i="26"/>
  <c r="H25" i="26"/>
  <c r="AW25" i="26"/>
  <c r="AI25" i="26"/>
  <c r="S25" i="26"/>
  <c r="G25" i="26"/>
  <c r="AT29" i="26"/>
  <c r="AL29" i="26"/>
  <c r="AD29" i="26"/>
  <c r="V29" i="26"/>
  <c r="N29" i="26"/>
  <c r="F29" i="26"/>
  <c r="BA29" i="26"/>
  <c r="AS29" i="26"/>
  <c r="AK29" i="26"/>
  <c r="AC29" i="26"/>
  <c r="U29" i="26"/>
  <c r="M29" i="26"/>
  <c r="E29" i="26"/>
  <c r="AZ29" i="26"/>
  <c r="AP29" i="26"/>
  <c r="AF29" i="26"/>
  <c r="T29" i="26"/>
  <c r="J29" i="26"/>
  <c r="AY29" i="26"/>
  <c r="AO29" i="26"/>
  <c r="AE29" i="26"/>
  <c r="S29" i="26"/>
  <c r="I29" i="26"/>
  <c r="AU29" i="26"/>
  <c r="AG29" i="26"/>
  <c r="Q29" i="26"/>
  <c r="C29" i="26"/>
  <c r="AR29" i="26"/>
  <c r="AB29" i="26"/>
  <c r="P29" i="26"/>
  <c r="B29" i="26"/>
  <c r="AW29" i="26"/>
  <c r="AA29" i="26"/>
  <c r="K29" i="26"/>
  <c r="AV29" i="26"/>
  <c r="Z29" i="26"/>
  <c r="H29" i="26"/>
  <c r="AQ29" i="26"/>
  <c r="Y29" i="26"/>
  <c r="G29" i="26"/>
  <c r="AN29" i="26"/>
  <c r="X29" i="26"/>
  <c r="D29" i="26"/>
  <c r="AM29" i="26"/>
  <c r="W29" i="26"/>
  <c r="AT37" i="26"/>
  <c r="AL37" i="26"/>
  <c r="AD37" i="26"/>
  <c r="V37" i="26"/>
  <c r="N37" i="26"/>
  <c r="F37" i="26"/>
  <c r="BA37" i="26"/>
  <c r="AS37" i="26"/>
  <c r="AK37" i="26"/>
  <c r="AC37" i="26"/>
  <c r="U37" i="26"/>
  <c r="M37" i="26"/>
  <c r="E37" i="26"/>
  <c r="AV37" i="26"/>
  <c r="AJ37" i="26"/>
  <c r="Z37" i="26"/>
  <c r="P37" i="26"/>
  <c r="D37" i="26"/>
  <c r="AU37" i="26"/>
  <c r="AI37" i="26"/>
  <c r="Y37" i="26"/>
  <c r="O37" i="26"/>
  <c r="C37" i="26"/>
  <c r="AW37" i="26"/>
  <c r="AM37" i="26"/>
  <c r="AN37" i="26"/>
  <c r="W37" i="26"/>
  <c r="I37" i="26"/>
  <c r="AZ37" i="26"/>
  <c r="AH37" i="26"/>
  <c r="T37" i="26"/>
  <c r="H37" i="26"/>
  <c r="AY37" i="26"/>
  <c r="AE37" i="26"/>
  <c r="K37" i="26"/>
  <c r="AX37" i="26"/>
  <c r="AB37" i="26"/>
  <c r="J37" i="26"/>
  <c r="AR37" i="26"/>
  <c r="AA37" i="26"/>
  <c r="G37" i="26"/>
  <c r="AQ37" i="26"/>
  <c r="X37" i="26"/>
  <c r="B37" i="26"/>
  <c r="AP37" i="26"/>
  <c r="S37" i="26"/>
  <c r="AX41" i="26"/>
  <c r="AP41" i="26"/>
  <c r="AH41" i="26"/>
  <c r="Z41" i="26"/>
  <c r="R41" i="26"/>
  <c r="J41" i="26"/>
  <c r="B41" i="26"/>
  <c r="AW41" i="26"/>
  <c r="AO41" i="26"/>
  <c r="AG41" i="26"/>
  <c r="Y41" i="26"/>
  <c r="Q41" i="26"/>
  <c r="I41" i="26"/>
  <c r="AV41" i="26"/>
  <c r="AN41" i="26"/>
  <c r="AF41" i="26"/>
  <c r="X41" i="26"/>
  <c r="P41" i="26"/>
  <c r="H41" i="26"/>
  <c r="AU41" i="26"/>
  <c r="AM41" i="26"/>
  <c r="AE41" i="26"/>
  <c r="W41" i="26"/>
  <c r="O41" i="26"/>
  <c r="G41" i="26"/>
  <c r="AT41" i="26"/>
  <c r="AD41" i="26"/>
  <c r="N41" i="26"/>
  <c r="AS41" i="26"/>
  <c r="AC41" i="26"/>
  <c r="M41" i="26"/>
  <c r="AL41" i="26"/>
  <c r="T41" i="26"/>
  <c r="AK41" i="26"/>
  <c r="S41" i="26"/>
  <c r="BA41" i="26"/>
  <c r="AI41" i="26"/>
  <c r="K41" i="26"/>
  <c r="AZ41" i="26"/>
  <c r="AB41" i="26"/>
  <c r="F41" i="26"/>
  <c r="AQ41" i="26"/>
  <c r="U41" i="26"/>
  <c r="C41" i="26"/>
  <c r="AJ41" i="26"/>
  <c r="AA41" i="26"/>
  <c r="V41" i="26"/>
  <c r="L41" i="26"/>
  <c r="E41" i="26"/>
  <c r="D41" i="26"/>
  <c r="AX45" i="26"/>
  <c r="AP45" i="26"/>
  <c r="AH45" i="26"/>
  <c r="Z45" i="26"/>
  <c r="R45" i="26"/>
  <c r="J45" i="26"/>
  <c r="B45" i="26"/>
  <c r="AW45" i="26"/>
  <c r="AO45" i="26"/>
  <c r="AG45" i="26"/>
  <c r="Y45" i="26"/>
  <c r="Q45" i="26"/>
  <c r="I45" i="26"/>
  <c r="AV45" i="26"/>
  <c r="AN45" i="26"/>
  <c r="AF45" i="26"/>
  <c r="X45" i="26"/>
  <c r="P45" i="26"/>
  <c r="H45" i="26"/>
  <c r="AU45" i="26"/>
  <c r="AM45" i="26"/>
  <c r="AE45" i="26"/>
  <c r="W45" i="26"/>
  <c r="O45" i="26"/>
  <c r="G45" i="26"/>
  <c r="AT45" i="26"/>
  <c r="AL45" i="26"/>
  <c r="AD45" i="26"/>
  <c r="V45" i="26"/>
  <c r="N45" i="26"/>
  <c r="F45" i="26"/>
  <c r="AQ45" i="26"/>
  <c r="T45" i="26"/>
  <c r="AK45" i="26"/>
  <c r="S45" i="26"/>
  <c r="AC45" i="26"/>
  <c r="D45" i="26"/>
  <c r="BA45" i="26"/>
  <c r="AB45" i="26"/>
  <c r="C45" i="26"/>
  <c r="AY45" i="26"/>
  <c r="U45" i="26"/>
  <c r="AS45" i="26"/>
  <c r="M45" i="26"/>
  <c r="AI45" i="26"/>
  <c r="E45" i="26"/>
  <c r="AZ45" i="26"/>
  <c r="K45" i="26"/>
  <c r="AR45" i="26"/>
  <c r="AV49" i="26"/>
  <c r="AN49" i="26"/>
  <c r="AF49" i="26"/>
  <c r="X49" i="26"/>
  <c r="P49" i="26"/>
  <c r="H49" i="26"/>
  <c r="AT49" i="26"/>
  <c r="AL49" i="26"/>
  <c r="AD49" i="26"/>
  <c r="V49" i="26"/>
  <c r="N49" i="26"/>
  <c r="F49" i="26"/>
  <c r="AS49" i="26"/>
  <c r="AI49" i="26"/>
  <c r="Y49" i="26"/>
  <c r="M49" i="26"/>
  <c r="C49" i="26"/>
  <c r="AR49" i="26"/>
  <c r="AH49" i="26"/>
  <c r="W49" i="26"/>
  <c r="L49" i="26"/>
  <c r="B49" i="26"/>
  <c r="BA49" i="26"/>
  <c r="AQ49" i="26"/>
  <c r="AG49" i="26"/>
  <c r="U49" i="26"/>
  <c r="K49" i="26"/>
  <c r="AZ49" i="26"/>
  <c r="AP49" i="26"/>
  <c r="AE49" i="26"/>
  <c r="T49" i="26"/>
  <c r="J49" i="26"/>
  <c r="AY49" i="26"/>
  <c r="AO49" i="26"/>
  <c r="AC49" i="26"/>
  <c r="S49" i="26"/>
  <c r="I49" i="26"/>
  <c r="AK49" i="26"/>
  <c r="G49" i="26"/>
  <c r="AJ49" i="26"/>
  <c r="E49" i="26"/>
  <c r="Z49" i="26"/>
  <c r="R49" i="26"/>
  <c r="AW49" i="26"/>
  <c r="O49" i="26"/>
  <c r="AU49" i="26"/>
  <c r="D49" i="26"/>
  <c r="AA49" i="26"/>
  <c r="AX49" i="26"/>
  <c r="AM49" i="26"/>
  <c r="AB49" i="26"/>
  <c r="Q49" i="26"/>
  <c r="F114" i="27"/>
  <c r="AW53" i="26"/>
  <c r="AO53" i="26"/>
  <c r="AG53" i="26"/>
  <c r="Y53" i="26"/>
  <c r="Y58" i="26" s="1"/>
  <c r="Q53" i="26"/>
  <c r="Q58" i="26" s="1"/>
  <c r="I53" i="26"/>
  <c r="AV53" i="26"/>
  <c r="AN53" i="26"/>
  <c r="AF53" i="26"/>
  <c r="X53" i="26"/>
  <c r="P53" i="26"/>
  <c r="H53" i="26"/>
  <c r="G114" i="27"/>
  <c r="M114" i="27" s="1"/>
  <c r="AT53" i="26"/>
  <c r="AL53" i="26"/>
  <c r="AD53" i="26"/>
  <c r="V53" i="26"/>
  <c r="N53" i="26"/>
  <c r="F53" i="26"/>
  <c r="AQ53" i="26"/>
  <c r="AC53" i="26"/>
  <c r="R53" i="26"/>
  <c r="D53" i="26"/>
  <c r="BA53" i="26"/>
  <c r="AP53" i="26"/>
  <c r="AB53" i="26"/>
  <c r="O53" i="26"/>
  <c r="C53" i="26"/>
  <c r="AZ53" i="26"/>
  <c r="AM53" i="26"/>
  <c r="AA53" i="26"/>
  <c r="M53" i="26"/>
  <c r="B53" i="26"/>
  <c r="AY53" i="26"/>
  <c r="AY58" i="26" s="1"/>
  <c r="AK53" i="26"/>
  <c r="Z53" i="26"/>
  <c r="L53" i="26"/>
  <c r="AX53" i="26"/>
  <c r="AJ53" i="26"/>
  <c r="W53" i="26"/>
  <c r="K53" i="26"/>
  <c r="K58" i="26" s="1"/>
  <c r="T53" i="26"/>
  <c r="AU53" i="26"/>
  <c r="S53" i="26"/>
  <c r="S58" i="26" s="1"/>
  <c r="AE53" i="26"/>
  <c r="U53" i="26"/>
  <c r="G53" i="26"/>
  <c r="AS53" i="26"/>
  <c r="E53" i="26"/>
  <c r="AH53" i="26"/>
  <c r="AR53" i="26"/>
  <c r="AI53" i="26"/>
  <c r="J53" i="26"/>
  <c r="H9" i="26"/>
  <c r="P9" i="26"/>
  <c r="X9" i="26"/>
  <c r="AF9" i="26"/>
  <c r="AN9" i="26"/>
  <c r="AV9" i="26"/>
  <c r="I13" i="26"/>
  <c r="U13" i="26"/>
  <c r="AH13" i="26"/>
  <c r="AS13" i="26"/>
  <c r="O17" i="26"/>
  <c r="AM17" i="26"/>
  <c r="K21" i="26"/>
  <c r="AZ21" i="26"/>
  <c r="AE25" i="26"/>
  <c r="AJ29" i="26"/>
  <c r="AG37" i="26"/>
  <c r="AA45" i="26"/>
  <c r="L9" i="23"/>
  <c r="D25" i="26"/>
  <c r="AU25" i="26"/>
  <c r="L29" i="26"/>
  <c r="K14" i="23"/>
  <c r="L10" i="23"/>
  <c r="D9" i="26"/>
  <c r="L9" i="26"/>
  <c r="T9" i="26"/>
  <c r="AB9" i="26"/>
  <c r="AJ9" i="26"/>
  <c r="AR9" i="26"/>
  <c r="AZ9" i="26"/>
  <c r="C13" i="26"/>
  <c r="P13" i="26"/>
  <c r="AA13" i="26"/>
  <c r="AN13" i="26"/>
  <c r="AZ13" i="26"/>
  <c r="E17" i="26"/>
  <c r="X17" i="26"/>
  <c r="AY17" i="26"/>
  <c r="AB21" i="26"/>
  <c r="P25" i="26"/>
  <c r="AV25" i="26"/>
  <c r="O29" i="26"/>
  <c r="L37" i="26"/>
  <c r="E9" i="26"/>
  <c r="M9" i="26"/>
  <c r="U9" i="26"/>
  <c r="AC9" i="26"/>
  <c r="AK9" i="26"/>
  <c r="AS9" i="26"/>
  <c r="BA9" i="26"/>
  <c r="E13" i="26"/>
  <c r="Q13" i="26"/>
  <c r="AB13" i="26"/>
  <c r="AP13" i="26"/>
  <c r="BA13" i="26"/>
  <c r="I17" i="26"/>
  <c r="AA17" i="26"/>
  <c r="AZ17" i="26"/>
  <c r="AN21" i="26"/>
  <c r="Q25" i="26"/>
  <c r="R29" i="26"/>
  <c r="Q37" i="26"/>
  <c r="F9" i="26"/>
  <c r="N9" i="26"/>
  <c r="V9" i="26"/>
  <c r="AD9" i="26"/>
  <c r="AL9" i="26"/>
  <c r="AT9" i="26"/>
  <c r="G13" i="26"/>
  <c r="R13" i="26"/>
  <c r="AE13" i="26"/>
  <c r="AQ13" i="26"/>
  <c r="J17" i="26"/>
  <c r="AB17" i="26"/>
  <c r="AO21" i="26"/>
  <c r="R25" i="26"/>
  <c r="AH29" i="26"/>
  <c r="R37" i="26"/>
  <c r="B66" i="26"/>
  <c r="G9" i="26"/>
  <c r="O9" i="26"/>
  <c r="W9" i="26"/>
  <c r="AE9" i="26"/>
  <c r="AM9" i="26"/>
  <c r="AU9" i="26"/>
  <c r="H13" i="26"/>
  <c r="S13" i="26"/>
  <c r="AG13" i="26"/>
  <c r="AR13" i="26"/>
  <c r="K17" i="26"/>
  <c r="AC17" i="26"/>
  <c r="J21" i="26"/>
  <c r="AP21" i="26"/>
  <c r="AB25" i="26"/>
  <c r="AI29" i="26"/>
  <c r="AF37" i="26"/>
  <c r="L45" i="26"/>
  <c r="B72" i="26"/>
  <c r="B83" i="26"/>
  <c r="B11" i="27" s="1"/>
  <c r="B82" i="26"/>
  <c r="B13" i="27" s="1"/>
  <c r="AW58" i="26"/>
  <c r="B71" i="26"/>
  <c r="AQ58" i="26"/>
  <c r="B74" i="26" a="1"/>
  <c r="B74" i="26" s="1"/>
  <c r="K10" i="24"/>
  <c r="K18" i="24"/>
  <c r="K11" i="24"/>
  <c r="K19" i="24"/>
  <c r="K4" i="24"/>
  <c r="J27" i="24"/>
  <c r="K12" i="24"/>
  <c r="K20" i="24"/>
  <c r="K5" i="24"/>
  <c r="K13" i="24"/>
  <c r="K21" i="24"/>
  <c r="K6" i="24"/>
  <c r="K14" i="24"/>
  <c r="K22" i="24"/>
  <c r="K7" i="24"/>
  <c r="K15" i="24"/>
  <c r="K23" i="24"/>
  <c r="K8" i="24"/>
  <c r="K16" i="24"/>
  <c r="K24" i="24"/>
  <c r="K9" i="24"/>
  <c r="K17" i="24"/>
  <c r="K25" i="24"/>
  <c r="I27" i="24"/>
  <c r="K5" i="23"/>
  <c r="K7" i="23"/>
  <c r="K9" i="23"/>
  <c r="K11" i="23"/>
  <c r="K13" i="23"/>
  <c r="K15" i="23"/>
  <c r="K17" i="23"/>
  <c r="K19" i="23"/>
  <c r="K21" i="23"/>
  <c r="K23" i="23"/>
  <c r="K25" i="23"/>
  <c r="C39" i="22" a="1"/>
  <c r="C39" i="22" s="1"/>
  <c r="C45" i="22" s="1"/>
  <c r="F115" i="27" s="1"/>
  <c r="C41" i="22" a="1"/>
  <c r="C41" i="22" s="1"/>
  <c r="C44" i="22" s="1"/>
  <c r="F32" i="26" l="1"/>
  <c r="F61" i="26" s="1"/>
  <c r="AT15" i="26"/>
  <c r="AL15" i="26"/>
  <c r="AD15" i="26"/>
  <c r="V15" i="26"/>
  <c r="N15" i="26"/>
  <c r="F15" i="26"/>
  <c r="AV15" i="26"/>
  <c r="AM15" i="26"/>
  <c r="AU15" i="26"/>
  <c r="AK15" i="26"/>
  <c r="AB15" i="26"/>
  <c r="S15" i="26"/>
  <c r="J15" i="26"/>
  <c r="BA15" i="26"/>
  <c r="BA32" i="26" s="1"/>
  <c r="BA61" i="26" s="1"/>
  <c r="AR15" i="26"/>
  <c r="AR32" i="26" s="1"/>
  <c r="AR61" i="26" s="1"/>
  <c r="AI15" i="26"/>
  <c r="Z15" i="26"/>
  <c r="Q15" i="26"/>
  <c r="H15" i="26"/>
  <c r="AZ15" i="26"/>
  <c r="AQ15" i="26"/>
  <c r="AH15" i="26"/>
  <c r="Y15" i="26"/>
  <c r="P15" i="26"/>
  <c r="P32" i="26" s="1"/>
  <c r="P61" i="26" s="1"/>
  <c r="G15" i="26"/>
  <c r="AP15" i="26"/>
  <c r="AA15" i="26"/>
  <c r="L15" i="26"/>
  <c r="AW15" i="26"/>
  <c r="AO15" i="26"/>
  <c r="X15" i="26"/>
  <c r="K15" i="26"/>
  <c r="O15" i="26"/>
  <c r="AN15" i="26"/>
  <c r="W15" i="26"/>
  <c r="I15" i="26"/>
  <c r="AJ15" i="26"/>
  <c r="U15" i="26"/>
  <c r="E15" i="26"/>
  <c r="B15" i="26"/>
  <c r="AY15" i="26"/>
  <c r="AG15" i="26"/>
  <c r="T15" i="26"/>
  <c r="D15" i="26"/>
  <c r="AX15" i="26"/>
  <c r="AF15" i="26"/>
  <c r="R15" i="26"/>
  <c r="C15" i="26"/>
  <c r="AS15" i="26"/>
  <c r="AC15" i="26"/>
  <c r="M15" i="26"/>
  <c r="AE15" i="26"/>
  <c r="AZ32" i="26"/>
  <c r="G58" i="26"/>
  <c r="AJ58" i="26"/>
  <c r="O58" i="26"/>
  <c r="L58" i="26"/>
  <c r="AK58" i="26"/>
  <c r="AT58" i="26"/>
  <c r="AU58" i="26"/>
  <c r="H58" i="26"/>
  <c r="AF58" i="26"/>
  <c r="AH58" i="26"/>
  <c r="BA58" i="26"/>
  <c r="T58" i="26"/>
  <c r="AX58" i="26"/>
  <c r="AM58" i="26"/>
  <c r="AR58" i="26"/>
  <c r="F58" i="26"/>
  <c r="G103" i="27"/>
  <c r="M103" i="27" s="1"/>
  <c r="F103" i="27"/>
  <c r="AX14" i="26"/>
  <c r="AP14" i="26"/>
  <c r="AP32" i="26" s="1"/>
  <c r="AH14" i="26"/>
  <c r="Z14" i="26"/>
  <c r="Z32" i="26" s="1"/>
  <c r="Z61" i="26" s="1"/>
  <c r="R14" i="26"/>
  <c r="R32" i="26" s="1"/>
  <c r="J14" i="26"/>
  <c r="J32" i="26" s="1"/>
  <c r="B14" i="26"/>
  <c r="B32" i="26" s="1"/>
  <c r="BA14" i="26"/>
  <c r="AR14" i="26"/>
  <c r="AI14" i="26"/>
  <c r="Y14" i="26"/>
  <c r="P14" i="26"/>
  <c r="G14" i="26"/>
  <c r="G32" i="26" s="1"/>
  <c r="G61" i="26" s="1"/>
  <c r="AY14" i="26"/>
  <c r="AY32" i="26" s="1"/>
  <c r="AY61" i="26" s="1"/>
  <c r="AO14" i="26"/>
  <c r="AO32" i="26" s="1"/>
  <c r="AO61" i="26" s="1"/>
  <c r="AF14" i="26"/>
  <c r="W14" i="26"/>
  <c r="N14" i="26"/>
  <c r="N32" i="26" s="1"/>
  <c r="N61" i="26" s="1"/>
  <c r="E14" i="26"/>
  <c r="AW14" i="26"/>
  <c r="AW32" i="26" s="1"/>
  <c r="AW61" i="26" s="1"/>
  <c r="AN14" i="26"/>
  <c r="AE14" i="26"/>
  <c r="AE32" i="26" s="1"/>
  <c r="AE61" i="26" s="1"/>
  <c r="V14" i="26"/>
  <c r="V32" i="26" s="1"/>
  <c r="V61" i="26" s="1"/>
  <c r="M14" i="26"/>
  <c r="M32" i="26" s="1"/>
  <c r="M61" i="26" s="1"/>
  <c r="D14" i="26"/>
  <c r="AV14" i="26"/>
  <c r="AJ14" i="26"/>
  <c r="T14" i="26"/>
  <c r="F14" i="26"/>
  <c r="AL14" i="26"/>
  <c r="AU14" i="26"/>
  <c r="AU32" i="26" s="1"/>
  <c r="AU61" i="26" s="1"/>
  <c r="AG14" i="26"/>
  <c r="AG32" i="26" s="1"/>
  <c r="AG61" i="26" s="1"/>
  <c r="S14" i="26"/>
  <c r="S32" i="26" s="1"/>
  <c r="S61" i="26" s="1"/>
  <c r="C14" i="26"/>
  <c r="I14" i="26"/>
  <c r="I32" i="26" s="1"/>
  <c r="I61" i="26" s="1"/>
  <c r="AT14" i="26"/>
  <c r="AT32" i="26" s="1"/>
  <c r="AT61" i="26" s="1"/>
  <c r="AD14" i="26"/>
  <c r="AD32" i="26" s="1"/>
  <c r="AD61" i="26" s="1"/>
  <c r="Q14" i="26"/>
  <c r="Q32" i="26" s="1"/>
  <c r="Q61" i="26" s="1"/>
  <c r="AS14" i="26"/>
  <c r="AS32" i="26" s="1"/>
  <c r="AS61" i="26" s="1"/>
  <c r="AC14" i="26"/>
  <c r="O14" i="26"/>
  <c r="O32" i="26" s="1"/>
  <c r="O61" i="26" s="1"/>
  <c r="AQ14" i="26"/>
  <c r="AQ32" i="26" s="1"/>
  <c r="AQ61" i="26" s="1"/>
  <c r="AB14" i="26"/>
  <c r="L14" i="26"/>
  <c r="AM14" i="26"/>
  <c r="AA14" i="26"/>
  <c r="AA32" i="26" s="1"/>
  <c r="AA61" i="26" s="1"/>
  <c r="K14" i="26"/>
  <c r="K32" i="26" s="1"/>
  <c r="K61" i="26" s="1"/>
  <c r="AZ14" i="26"/>
  <c r="AK14" i="26"/>
  <c r="U14" i="26"/>
  <c r="U32" i="26" s="1"/>
  <c r="U61" i="26" s="1"/>
  <c r="H14" i="26"/>
  <c r="X14" i="26"/>
  <c r="X32" i="26" s="1"/>
  <c r="X61" i="26" s="1"/>
  <c r="J58" i="26"/>
  <c r="W58" i="26"/>
  <c r="E58" i="26"/>
  <c r="N58" i="26"/>
  <c r="E32" i="26"/>
  <c r="AJ32" i="26"/>
  <c r="AL32" i="26"/>
  <c r="AL61" i="26" s="1"/>
  <c r="AF32" i="26"/>
  <c r="AF61" i="26" s="1"/>
  <c r="K27" i="23"/>
  <c r="L32" i="26"/>
  <c r="L61" i="26" s="1"/>
  <c r="AP58" i="26"/>
  <c r="AB58" i="26"/>
  <c r="Z58" i="26"/>
  <c r="M58" i="26"/>
  <c r="V58" i="26"/>
  <c r="AV32" i="26"/>
  <c r="AN32" i="26"/>
  <c r="AB32" i="26"/>
  <c r="AB61" i="26" s="1"/>
  <c r="T32" i="26"/>
  <c r="T61" i="26" s="1"/>
  <c r="AK32" i="26"/>
  <c r="AK61" i="26" s="1"/>
  <c r="D32" i="26"/>
  <c r="H32" i="26"/>
  <c r="D58" i="26"/>
  <c r="AN58" i="26"/>
  <c r="U58" i="26"/>
  <c r="AD58" i="26"/>
  <c r="AC32" i="26"/>
  <c r="AC61" i="26" s="1"/>
  <c r="AV58" i="26"/>
  <c r="AE58" i="26"/>
  <c r="R58" i="26"/>
  <c r="AZ58" i="26"/>
  <c r="B58" i="26"/>
  <c r="AC58" i="26"/>
  <c r="AL58" i="26"/>
  <c r="L27" i="24"/>
  <c r="K27" i="24"/>
  <c r="L27" i="23"/>
  <c r="J61" i="26" l="1"/>
  <c r="R61" i="26"/>
  <c r="H61" i="26"/>
  <c r="AV61" i="26"/>
  <c r="B61" i="26"/>
  <c r="D61" i="26"/>
  <c r="AJ61" i="26"/>
  <c r="Y32" i="26"/>
  <c r="Y61" i="26" s="1"/>
  <c r="AH32" i="26"/>
  <c r="AH61" i="26" s="1"/>
  <c r="AI32" i="26"/>
  <c r="AI61" i="26" s="1"/>
  <c r="AN61" i="26"/>
  <c r="AM32" i="26"/>
  <c r="AM61" i="26" s="1"/>
  <c r="E61" i="26"/>
  <c r="C32" i="26"/>
  <c r="C61" i="26" s="1"/>
  <c r="AP61" i="26"/>
  <c r="W32" i="26"/>
  <c r="W61" i="26" s="1"/>
  <c r="AX32" i="26"/>
  <c r="AX61" i="26" s="1"/>
  <c r="AZ61" i="26"/>
  <c r="B63" i="26" l="1"/>
  <c r="B68" i="26" s="1"/>
  <c r="B73" i="26"/>
  <c r="B84" i="26" a="1"/>
  <c r="B84" i="26" s="1"/>
  <c r="B12" i="27" s="1"/>
  <c r="B19" i="27" s="1"/>
  <c r="B81" i="26" a="1"/>
  <c r="B81" i="26" s="1"/>
  <c r="B14" i="27" l="1"/>
  <c r="B15" i="27" s="1"/>
  <c r="B7" i="27"/>
  <c r="B102" i="27"/>
  <c r="C4" i="26"/>
  <c r="C63" i="26" s="1"/>
  <c r="C68" i="26" s="1"/>
  <c r="D4" i="26" l="1"/>
  <c r="D63" i="26" s="1"/>
  <c r="D68" i="26" s="1"/>
  <c r="B103" i="27"/>
  <c r="E4" i="26" l="1"/>
  <c r="E63" i="26" s="1"/>
  <c r="E68" i="26" s="1"/>
  <c r="B104" i="27"/>
  <c r="F4" i="26" l="1"/>
  <c r="F63" i="26" s="1"/>
  <c r="F68" i="26" s="1"/>
  <c r="B105" i="27"/>
  <c r="G4" i="26" l="1"/>
  <c r="G63" i="26" s="1"/>
  <c r="G68" i="26" s="1"/>
  <c r="B106" i="27"/>
  <c r="H4" i="26" l="1"/>
  <c r="H63" i="26" s="1"/>
  <c r="H68" i="26" s="1"/>
  <c r="B107" i="27"/>
  <c r="I4" i="26" l="1"/>
  <c r="I63" i="26" s="1"/>
  <c r="I68" i="26" s="1"/>
  <c r="B108" i="27"/>
  <c r="J4" i="26" l="1"/>
  <c r="J63" i="26" s="1"/>
  <c r="J68" i="26" s="1"/>
  <c r="B109" i="27"/>
  <c r="K4" i="26" l="1"/>
  <c r="K63" i="26" s="1"/>
  <c r="K68" i="26" s="1"/>
  <c r="B110" i="27"/>
  <c r="L4" i="26" l="1"/>
  <c r="L63" i="26" s="1"/>
  <c r="L68" i="26" s="1"/>
  <c r="B111" i="27"/>
  <c r="M4" i="26" l="1"/>
  <c r="M63" i="26" s="1"/>
  <c r="M68" i="26" s="1"/>
  <c r="B112" i="27"/>
  <c r="N4" i="26" l="1"/>
  <c r="N63" i="26" s="1"/>
  <c r="N68" i="26" s="1"/>
  <c r="B113" i="27"/>
  <c r="O4" i="26" l="1"/>
  <c r="O63" i="26" s="1"/>
  <c r="O68" i="26" s="1"/>
  <c r="B114" i="27"/>
  <c r="P4" i="26" l="1"/>
  <c r="P63" i="26" s="1"/>
  <c r="P68" i="26" s="1"/>
  <c r="B115" i="27"/>
  <c r="Q4" i="26" l="1"/>
  <c r="Q63" i="26" s="1"/>
  <c r="Q68" i="26" s="1"/>
  <c r="B116" i="27"/>
  <c r="R4" i="26" l="1"/>
  <c r="R63" i="26" s="1"/>
  <c r="R68" i="26" s="1"/>
  <c r="B117" i="27"/>
  <c r="S4" i="26" l="1"/>
  <c r="S63" i="26" s="1"/>
  <c r="S68" i="26" s="1"/>
  <c r="B118" i="27"/>
  <c r="T4" i="26" l="1"/>
  <c r="T63" i="26" s="1"/>
  <c r="T68" i="26" s="1"/>
  <c r="B119" i="27"/>
  <c r="U4" i="26" l="1"/>
  <c r="U63" i="26" s="1"/>
  <c r="U68" i="26" s="1"/>
  <c r="B120" i="27"/>
  <c r="V4" i="26" l="1"/>
  <c r="V63" i="26" s="1"/>
  <c r="V68" i="26" s="1"/>
  <c r="B121" i="27"/>
  <c r="W4" i="26" l="1"/>
  <c r="W63" i="26" s="1"/>
  <c r="W68" i="26" s="1"/>
  <c r="B122" i="27"/>
  <c r="X4" i="26" l="1"/>
  <c r="X63" i="26" s="1"/>
  <c r="X68" i="26" s="1"/>
  <c r="B123" i="27"/>
  <c r="Y4" i="26" l="1"/>
  <c r="Y63" i="26" s="1"/>
  <c r="Y68" i="26" s="1"/>
  <c r="B124" i="27"/>
  <c r="Z4" i="26" l="1"/>
  <c r="Z63" i="26" s="1"/>
  <c r="Z68" i="26" s="1"/>
  <c r="B125" i="27"/>
  <c r="AA4" i="26" l="1"/>
  <c r="AA63" i="26" s="1"/>
  <c r="AA68" i="26" s="1"/>
  <c r="B126" i="27"/>
  <c r="AB4" i="26" l="1"/>
  <c r="AB63" i="26" s="1"/>
  <c r="AB68" i="26" s="1"/>
  <c r="B127" i="27"/>
  <c r="AC4" i="26" l="1"/>
  <c r="AC63" i="26" s="1"/>
  <c r="AC68" i="26" s="1"/>
  <c r="B128" i="27"/>
  <c r="AD4" i="26" l="1"/>
  <c r="AD63" i="26" s="1"/>
  <c r="AD68" i="26" s="1"/>
  <c r="B129" i="27"/>
  <c r="AE4" i="26" l="1"/>
  <c r="AE63" i="26" s="1"/>
  <c r="AE68" i="26" s="1"/>
  <c r="B130" i="27"/>
  <c r="AF4" i="26" l="1"/>
  <c r="AF63" i="26" s="1"/>
  <c r="AF68" i="26" s="1"/>
  <c r="B131" i="27"/>
  <c r="AG4" i="26" l="1"/>
  <c r="AG63" i="26" s="1"/>
  <c r="AG68" i="26" s="1"/>
  <c r="B132" i="27"/>
  <c r="AH4" i="26" l="1"/>
  <c r="AH63" i="26" s="1"/>
  <c r="AH68" i="26" s="1"/>
  <c r="B133" i="27"/>
  <c r="AI4" i="26" l="1"/>
  <c r="AI63" i="26" s="1"/>
  <c r="AI68" i="26" s="1"/>
  <c r="B134" i="27"/>
  <c r="AJ4" i="26" l="1"/>
  <c r="AJ63" i="26" s="1"/>
  <c r="AJ68" i="26" s="1"/>
  <c r="B135" i="27"/>
  <c r="AK4" i="26" l="1"/>
  <c r="AK63" i="26" s="1"/>
  <c r="AK68" i="26" s="1"/>
  <c r="B136" i="27"/>
  <c r="AL4" i="26" l="1"/>
  <c r="AL63" i="26" s="1"/>
  <c r="AL68" i="26" s="1"/>
  <c r="B137" i="27"/>
  <c r="AM4" i="26" l="1"/>
  <c r="AM63" i="26" s="1"/>
  <c r="AM68" i="26" s="1"/>
  <c r="B138" i="27"/>
  <c r="AN4" i="26" l="1"/>
  <c r="AN63" i="26" s="1"/>
  <c r="AN68" i="26" s="1"/>
  <c r="B139" i="27"/>
  <c r="AO4" i="26" l="1"/>
  <c r="AO63" i="26" s="1"/>
  <c r="AO68" i="26" s="1"/>
  <c r="B140" i="27"/>
  <c r="AP4" i="26" l="1"/>
  <c r="AP63" i="26" s="1"/>
  <c r="AP68" i="26" s="1"/>
  <c r="B141" i="27"/>
  <c r="AQ4" i="26" l="1"/>
  <c r="AQ63" i="26" s="1"/>
  <c r="AQ68" i="26" s="1"/>
  <c r="B142" i="27"/>
  <c r="AR4" i="26" l="1"/>
  <c r="AR63" i="26" s="1"/>
  <c r="AR68" i="26" s="1"/>
  <c r="B143" i="27"/>
  <c r="AS4" i="26" l="1"/>
  <c r="AS63" i="26" s="1"/>
  <c r="AS68" i="26" s="1"/>
  <c r="B144" i="27"/>
  <c r="AT4" i="26" l="1"/>
  <c r="AT63" i="26" s="1"/>
  <c r="AT68" i="26" s="1"/>
  <c r="B145" i="27"/>
  <c r="AU4" i="26" l="1"/>
  <c r="AU63" i="26" s="1"/>
  <c r="AU68" i="26" s="1"/>
  <c r="B146" i="27"/>
  <c r="AV4" i="26" l="1"/>
  <c r="AV63" i="26" s="1"/>
  <c r="AV68" i="26" s="1"/>
  <c r="B147" i="27"/>
  <c r="AW4" i="26" l="1"/>
  <c r="AW63" i="26" s="1"/>
  <c r="AW68" i="26" s="1"/>
  <c r="B148" i="27"/>
  <c r="AX4" i="26" l="1"/>
  <c r="AX63" i="26" s="1"/>
  <c r="AX68" i="26" s="1"/>
  <c r="B149" i="27"/>
  <c r="AY4" i="26" l="1"/>
  <c r="AY63" i="26" s="1"/>
  <c r="AY68" i="26" s="1"/>
  <c r="B150" i="27"/>
  <c r="AZ4" i="26" l="1"/>
  <c r="AZ63" i="26" s="1"/>
  <c r="AZ68" i="26" s="1"/>
  <c r="B151" i="27"/>
  <c r="BA4" i="26" l="1"/>
  <c r="BA63" i="26" s="1"/>
  <c r="BA68" i="26" s="1"/>
  <c r="B152" i="27"/>
  <c r="B153" i="27" l="1"/>
  <c r="B85" i="26"/>
  <c r="B20" i="27" s="1"/>
  <c r="B75" i="26"/>
  <c r="B77" i="26" s="1"/>
  <c r="C77" i="26" s="1"/>
  <c r="B80" i="26" a="1"/>
  <c r="B80" i="26" s="1"/>
  <c r="B22" i="27" l="1"/>
  <c r="B86" i="26"/>
  <c r="B21" i="27" s="1"/>
  <c r="B28" i="27"/>
  <c r="J102" i="27"/>
  <c r="B27" i="27"/>
  <c r="B26" i="27"/>
  <c r="J101" i="27"/>
  <c r="J103"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tc={A2994A94-A856-413E-82A5-D786E6BED2B7}</author>
    <author>tc={41868BA3-D94B-46FA-AB44-89263EC352A7}</author>
    <author>tc={2D9FB9C8-2FF9-4468-8E04-6753B153A135}</author>
    <author>tc={3065C138-104E-44ED-BBA4-06EBCCC01E09}</author>
    <author>tc={98944B7F-A203-4815-98B2-50855A8C590C}</author>
    <author>tc={E3225F10-9C60-4064-8354-F3C9A9B5E1FA}</author>
  </authors>
  <commentList>
    <comment ref="C30" authorId="0" shapeId="0" xr:uid="{A2994A94-A856-413E-82A5-D786E6BED2B7}">
      <text>
        <t>[Comentário encadeado]
Sua versão do Excel permite que você leia este comentário encadeado, no entanto, as edições serão removidas se o arquivo for aberto em uma versão mais recente do Excel. Saiba mais: https://go.microsoft.com/fwlink/?linkid=870924
Comentário:
    Source: DHA/VisaEnvoy, https://visaenvoy.com/student-visa-fees/</t>
      </text>
    </comment>
    <comment ref="C31" authorId="1" shapeId="0" xr:uid="{41868BA3-D94B-46FA-AB44-89263EC352A7}">
      <text>
        <t>[Comentário encadeado]
Sua versão do Excel permite que você leia este comentário encadeado, no entanto, as edições serão removidas se o arquivo for aberto em uma versão mais recente do Excel. Saiba mais: https://go.microsoft.com/fwlink/?linkid=870924
Comentário:
    Source: Green Wings Migration, https://greenwingsmigration.com.au/visa-fees-increase-july-1st-2025/</t>
      </text>
    </comment>
    <comment ref="C32" authorId="2" shapeId="0" xr:uid="{2D9FB9C8-2FF9-4468-8E04-6753B153A135}">
      <text>
        <t>[Comentário encadeado]
Sua versão do Excel permite que você leia este comentário encadeado, no entanto, as edições serão removidas se o arquivo for aberto em uma versão mais recente do Excel. Saiba mais: https://go.microsoft.com/fwlink/?linkid=870924
Comentário:
    Source: Green Wings Migration, https://greenwingsmigration.com.au/visa-fees-increase-july-1st-2025/</t>
      </text>
    </comment>
    <comment ref="C33" authorId="3" shapeId="0" xr:uid="{3065C138-104E-44ED-BBA4-06EBCCC01E09}">
      <text>
        <t>[Comentário encadeado]
Sua versão do Excel permite que você leia este comentário encadeado, no entanto, as edições serão removidas se o arquivo for aberto em uma versão mais recente do Excel. Saiba mais: https://go.microsoft.com/fwlink/?linkid=870924
Comentário:
    Source: Green Wings Migration, https://greenwingsmigration.com.au/visa-fees-increase-july-1st-2025/</t>
      </text>
    </comment>
    <comment ref="C34" authorId="4" shapeId="0" xr:uid="{98944B7F-A203-4815-98B2-50855A8C590C}">
      <text>
        <t>[Comentário encadeado]
Sua versão do Excel permite que você leia este comentário encadeado, no entanto, as edições serão removidas se o arquivo for aberto em uma versão mais recente do Excel. Saiba mais: https://go.microsoft.com/fwlink/?linkid=870924
Comentário:
    Source: ICEF Monitor, https://monitor.icef.com/2026/03/australia-doubles-post-study-work-visa-application-fee/</t>
      </text>
    </comment>
    <comment ref="C35" authorId="5" shapeId="0" xr:uid="{E3225F10-9C60-4064-8354-F3C9A9B5E1FA}">
      <text>
        <t>[Comentário encadeado]
Sua versão do Excel permite que você leia este comentário encadeado, no entanto, as edições serão removidas se o arquivo for aberto em uma versão mais recente do Excel. Saiba mais: https://go.microsoft.com/fwlink/?linkid=870924
Comentário:
    Source: DHA, https://immi.homeaffairs.gov.au/visas/getting-a-visa/fees-and-charges/current-visa-pricing</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Angelo zanella</author>
  </authors>
  <commentList>
    <comment ref="B21" authorId="0" shapeId="0" xr:uid="{6CD65047-D3FF-4E72-A49D-4970403A2B7B}">
      <text>
        <r>
          <rPr>
            <b/>
            <sz val="9"/>
            <color indexed="81"/>
            <rFont val="Tahoma"/>
            <family val="2"/>
          </rPr>
          <t>Angelo zanella:</t>
        </r>
        <r>
          <rPr>
            <sz val="9"/>
            <color indexed="81"/>
            <rFont val="Tahoma"/>
            <family val="2"/>
          </rPr>
          <t xml:space="preserve">
Selecione: OTIMISTA, REALISTA ou PESSIMISTA. Isso ajusta automaticamente receitas e custos em toda a planilha.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Angelo zanella</author>
  </authors>
  <commentList>
    <comment ref="C5" authorId="0" shapeId="0" xr:uid="{943506F7-6384-42DC-9104-82EE7A78DB00}">
      <text>
        <r>
          <rPr>
            <b/>
            <sz val="9"/>
            <color indexed="81"/>
            <rFont val="Tahoma"/>
            <family val="2"/>
          </rPr>
          <t>Angelo zanella:</t>
        </r>
        <r>
          <rPr>
            <sz val="9"/>
            <color indexed="81"/>
            <rFont val="Tahoma"/>
            <family val="2"/>
          </rPr>
          <t xml:space="preserve">
Valor automático do visto selecionado na aba DADOS BASE</t>
        </r>
      </text>
    </comment>
    <comment ref="C17" authorId="0" shapeId="0" xr:uid="{713941C1-1436-4828-9DFF-9CF562B47961}">
      <text>
        <r>
          <rPr>
            <b/>
            <sz val="9"/>
            <color indexed="81"/>
            <rFont val="Tahoma"/>
            <family val="2"/>
          </rPr>
          <t>Angelo zanella:</t>
        </r>
        <r>
          <rPr>
            <sz val="9"/>
            <color indexed="81"/>
            <rFont val="Tahoma"/>
            <family val="2"/>
          </rPr>
          <t xml:space="preserve">
Calculado automático: aluguel x semanas (2 ou 4) conforme aba DADOS BASE</t>
        </r>
      </text>
    </comment>
    <comment ref="C18" authorId="0" shapeId="0" xr:uid="{BCA70F07-408D-4ADD-BADD-CA3CF4D79FD5}">
      <text>
        <r>
          <rPr>
            <b/>
            <sz val="9"/>
            <color indexed="81"/>
            <rFont val="Tahoma"/>
            <family val="2"/>
          </rPr>
          <t>Angelo zanella:</t>
        </r>
        <r>
          <rPr>
            <sz val="9"/>
            <color indexed="81"/>
            <rFont val="Tahoma"/>
            <family val="2"/>
          </rPr>
          <t xml:space="preserve">
2 semanas de aluguel da cidade selecionada</t>
        </r>
      </text>
    </comment>
    <comment ref="C29" authorId="0" shapeId="0" xr:uid="{69C4F62E-BC3D-425D-93BD-780E8831BE7D}">
      <text>
        <r>
          <rPr>
            <b/>
            <sz val="9"/>
            <color indexed="81"/>
            <rFont val="Tahoma"/>
            <family val="2"/>
          </rPr>
          <t>Angelo zanella:</t>
        </r>
        <r>
          <rPr>
            <sz val="9"/>
            <color indexed="81"/>
            <rFont val="Tahoma"/>
            <family val="2"/>
          </rPr>
          <t xml:space="preserve">
Student visa (500): OSHC 2 anos inteiros ($130 x 24 = $3.120)
Vistos 485, 482, 190, 186: apenas 1 mês de OSHC ($130)</t>
        </r>
      </text>
    </comment>
    <comment ref="C31" authorId="0" shapeId="0" xr:uid="{178C0C57-919E-461F-8A99-DEE994F806FC}">
      <text>
        <r>
          <rPr>
            <b/>
            <sz val="9"/>
            <color indexed="81"/>
            <rFont val="Tahoma"/>
            <family val="2"/>
          </rPr>
          <t>Só se aplica a Student Visa (500).
Inglês+VET: 1 trim inglês ($3.500) + 1 trim VET ($2.000)
VET: 1 trim ($2.500)
Faculdade: 1 trim ($5.000)
Outros vistos: $0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Angelo zanella</author>
  </authors>
  <commentList>
    <comment ref="B5" authorId="0" shapeId="0" xr:uid="{865F9565-AD12-490A-BF42-F3E88D59459E}">
      <text>
        <r>
          <rPr>
            <b/>
            <sz val="9"/>
            <color indexed="81"/>
            <rFont val="Tahoma"/>
            <family val="2"/>
          </rPr>
          <t>Angelo zanella:</t>
        </r>
        <r>
          <rPr>
            <sz val="9"/>
            <color indexed="81"/>
            <rFont val="Tahoma"/>
            <family val="2"/>
          </rPr>
          <t xml:space="preserve">
Salário casual mínimo (Fair Work). Este valor NÃO muda ao longo da projeção.</t>
        </r>
      </text>
    </comment>
    <comment ref="B6" authorId="0" shapeId="0" xr:uid="{535DC229-3939-4702-8101-AB0D0A1300B5}">
      <text>
        <r>
          <rPr>
            <b/>
            <sz val="9"/>
            <color indexed="81"/>
            <rFont val="Tahoma"/>
            <family val="2"/>
          </rPr>
          <t>Angelo zanella:</t>
        </r>
        <r>
          <rPr>
            <sz val="9"/>
            <color indexed="81"/>
            <rFont val="Tahoma"/>
            <family val="2"/>
          </rPr>
          <t xml:space="preserve">
Horas padrão. Pode ser ajustado semana a semana na aba PROJEÇÃO 52 SEMANAS.</t>
        </r>
      </text>
    </comment>
    <comment ref="B7" authorId="0" shapeId="0" xr:uid="{C41A80E5-784B-466A-8EA7-DB809BA47CB3}">
      <text>
        <r>
          <rPr>
            <b/>
            <sz val="9"/>
            <color indexed="81"/>
            <rFont val="Tahoma"/>
            <family val="2"/>
          </rPr>
          <t>Angelo zanella:</t>
        </r>
        <r>
          <rPr>
            <sz val="9"/>
            <color indexed="81"/>
            <rFont val="Tahoma"/>
            <family val="2"/>
          </rPr>
          <t xml:space="preserve">
Semanas após a chegada sem gerar receita.</t>
        </r>
      </text>
    </comment>
    <comment ref="B8" authorId="0" shapeId="0" xr:uid="{5E7DD71E-D8EA-4FD9-8EB0-E2B5989513F2}">
      <text>
        <r>
          <rPr>
            <b/>
            <sz val="9"/>
            <color indexed="81"/>
            <rFont val="Tahoma"/>
            <family val="2"/>
          </rPr>
          <t>Angelo zanella:</t>
        </r>
        <r>
          <rPr>
            <sz val="9"/>
            <color indexed="81"/>
            <rFont val="Tahoma"/>
            <family val="2"/>
          </rPr>
          <t xml:space="preserve">
Tempo entre começar a trabalhar e receber o primeiro salário.</t>
        </r>
      </text>
    </comment>
    <comment ref="B16" authorId="0" shapeId="0" xr:uid="{2B23A4A8-B44B-4371-B09E-23BA79502B55}">
      <text>
        <r>
          <rPr>
            <b/>
            <sz val="9"/>
            <color indexed="81"/>
            <rFont val="Tahoma"/>
            <family val="2"/>
          </rPr>
          <t>Angelo zanella:</t>
        </r>
        <r>
          <rPr>
            <sz val="9"/>
            <color indexed="81"/>
            <rFont val="Tahoma"/>
            <family val="2"/>
          </rPr>
          <t xml:space="preserve">
Quanto dinheiro você terá ao chegar na Austrália.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<sst xmlns="http://schemas.openxmlformats.org/spreadsheetml/2006/main" count="731" uniqueCount="475">
  <si>
    <t>ArrivoAU — Chega preparado. Vive bem. 🇦🇺</t>
  </si>
  <si>
    <t>Sydney</t>
  </si>
  <si>
    <t>Melbourne</t>
  </si>
  <si>
    <t>Brisbane</t>
  </si>
  <si>
    <t>Perth</t>
  </si>
  <si>
    <t>Adelaide</t>
  </si>
  <si>
    <t>Canberra</t>
  </si>
  <si>
    <t>Hobart</t>
  </si>
  <si>
    <t>Gold Coast</t>
  </si>
  <si>
    <t>Divisor</t>
  </si>
  <si>
    <t>semanal</t>
  </si>
  <si>
    <t>mensal</t>
  </si>
  <si>
    <t>REALISTA</t>
  </si>
  <si>
    <t>Cenário selecionado:</t>
  </si>
  <si>
    <t>Ajuste Custos Ativo:</t>
  </si>
  <si>
    <t>Item</t>
  </si>
  <si>
    <t>Telstra/Optus/Vodafone</t>
  </si>
  <si>
    <t>Streaming (Netflix/Spotify/etc)</t>
  </si>
  <si>
    <t>Netflix, Spotify, Disney+</t>
  </si>
  <si>
    <t>iCloud, Google One</t>
  </si>
  <si>
    <t>Anytime Fitness, etc</t>
  </si>
  <si>
    <t>Woolworths, Coles, Aldi</t>
  </si>
  <si>
    <t>Barber / salon</t>
  </si>
  <si>
    <t>Chemist Warehouse, Priceline</t>
  </si>
  <si>
    <t>Kmart, Target, op shops</t>
  </si>
  <si>
    <t>Fair Work/Flatmates/MoneySmart</t>
  </si>
  <si>
    <t>Subclass</t>
  </si>
  <si>
    <t>Student Visa</t>
  </si>
  <si>
    <t>Skills in Demand (TSS)</t>
  </si>
  <si>
    <t>Employer Nomination Scheme</t>
  </si>
  <si>
    <t>Skilled Nominated (PR)</t>
  </si>
  <si>
    <t>PR via state nomination. Points-tested</t>
  </si>
  <si>
    <t>Temporary Graduate</t>
  </si>
  <si>
    <t>Working Holiday</t>
  </si>
  <si>
    <t>Student Visa (500)</t>
  </si>
  <si>
    <t>MARA registered agent</t>
  </si>
  <si>
    <t>NAATI certified</t>
  </si>
  <si>
    <t>Optus/Vodafone/Telstra</t>
  </si>
  <si>
    <t>Kmart, IKEA, op shops</t>
  </si>
  <si>
    <t>MARA agent fee</t>
  </si>
  <si>
    <t>💪 Fitness</t>
  </si>
  <si>
    <t>Visa</t>
  </si>
  <si>
    <t>No</t>
  </si>
  <si>
    <t>Personal</t>
  </si>
  <si>
    <t>ARRIVOAU – Financial Projection for the First 12 Months (v2.2)</t>
  </si>
  <si>
    <t>📘 HOW TO USE THIS SPREADSHEET</t>
  </si>
  <si>
    <t>1. PURPOSE</t>
  </si>
  <si>
    <t>Help newcomers to Australia project their finances for the first 12 months (52 weeks). Allows simulations with scenarios (optimistic, realistic, pessimistic). Charts are placed right after the indicators, and supporting data is in a separate area below (row 100+).</t>
  </si>
  <si>
    <t>2. HOW TO IDENTIFY CELLS</t>
  </si>
  <si>
    <t>• 🟡 YELLOW background with amber text = user inputs (editable).</t>
  </si>
  <si>
    <t>• 🟠 DARK GOLD background with dark text = editable categories (if filled, subclasses are zeroed out).</t>
  </si>
  <si>
    <t>• ⬜ LIGHT GREY background with black text = intermediate calculations (automatic, do not edit).</t>
  </si>
  <si>
    <t>• 🟢 GREEN background with green text = totals and indicators (automatic).</t>
  </si>
  <si>
    <t>• 🔵 LIGHT BLUE background with blue text = categories and data pulled automatically.</t>
  </si>
  <si>
    <t>• ⬛ GREY background with black text = notes and auxiliary calculated fields.</t>
  </si>
  <si>
    <t>3. SHEET PROTECTION</t>
  </si>
  <si>
    <t>All tabs are protected to prevent accidental edits to formulas. Only cells with YELLOW background (🟡) are unlocked for editing. To unlock the full sheet: Review → Unprotect Sheet → Password: ArrivoAU</t>
  </si>
  <si>
    <t>4. COST FREQUENCIES</t>
  </si>
  <si>
    <t>Costs can be: weekly, fortnightly, monthly, bimonthly, quarterly, semi-annual, or annual. The spreadsheet automatically converts everything to weekly and monthly basis.</t>
  </si>
  <si>
    <t>5. 52-WEEK PROJECTION</t>
  </si>
  <si>
    <t>Each row = one week. Considers: fixed costs, variable costs, initial costs, renewal costs, weekly revenue, individual adjustments, and the difference between projected balance and actual bank balance.</t>
  </si>
  <si>
    <t>6. HOURS WORKED FACTOR</t>
  </si>
  <si>
    <t>The hourly rate is fixed (REVENUE tab). Weekly hours can be adjusted week by week in the 52-WEEK PROJECTION tab.</t>
  </si>
  <si>
    <t>7. SCENARIOS</t>
  </si>
  <si>
    <t>OPTIMISTIC (+10% revenue, -5% costs), REALISTIC (no adjustment), PESSIMISTIC (-20% revenue, +10% costs). Select in the DEFINITIONS AND SCENARIOS tab.</t>
  </si>
  <si>
    <t>8. ACTUAL BANK BALANCE</t>
  </si>
  <si>
    <t>In the 52-WEEK PROJECTION tab, enter your actual bank balance. The spreadsheet calculates the difference. Negative = unforeseen costs. Positive = savings above planned.</t>
  </si>
  <si>
    <t>9. INITIAL AND RENEWAL COSTS</t>
  </si>
  <si>
    <t>Initial costs can be included or excluded from the projection (item by item). Renewal costs (visa, OSHC, school) can be set for any week — from 26 (6 months) to 52 (1 year) — in the "Week" column of the INITIAL COSTS tab. Change each item's week to define when it enters the projection.</t>
  </si>
  <si>
    <t>10. BASE DATA (CITIES)</t>
  </si>
  <si>
    <t>Contains average values per Australian city (rent, food, transport, etc.). Allows automatic filling of costs and revenue based on the selected city.</t>
  </si>
  <si>
    <t>11. SMART SUMMARY</t>
  </si>
  <si>
    <t>Displays indicators (sections A–E), followed by charts (cost breakdown, balance vs revenue, scenarios). Chart supporting data starts from row 100, outside the visible area — no need to hide rows. Section B includes the average weekly difference (revenue − cost).</t>
  </si>
  <si>
    <t>12. RECOMMENDED FILLING ORDER</t>
  </si>
  <si>
    <t>1️⃣ BASE DATA → 2️⃣ DEFINITIONS AND SCENARIOS → 3️⃣ INITIAL COSTS → 4️⃣ FIXED COSTS → 5️⃣ VARIABLE COSTS → 6️⃣ REVENUE → 7️⃣ 52-WEEK PROJECTION → 8️⃣ SMART SUMMARY</t>
  </si>
  <si>
    <t>⚠️ The spreadsheet works even with partial filling: just enter initial balance, hourly rate, hours/week, and a few main costs.</t>
  </si>
  <si>
    <t>ArrivoAU — Arrive prepared. Live well. 🇦🇺</t>
  </si>
  <si>
    <t>BASE DATA – Costs by City and Visa Fees</t>
  </si>
  <si>
    <t>Selected city:</t>
  </si>
  <si>
    <t>Use city values as base?</t>
  </si>
  <si>
    <t>Yes</t>
  </si>
  <si>
    <t>── FIXED COSTS BY CITY ──</t>
  </si>
  <si>
    <t>City</t>
  </si>
  <si>
    <t>Rent Wk($)</t>
  </si>
  <si>
    <t>Electricity Mo($)</t>
  </si>
  <si>
    <t>Gas Mo($)</t>
  </si>
  <si>
    <t>Water Mo($)</t>
  </si>
  <si>
    <t>Internet Mo($)</t>
  </si>
  <si>
    <t>Phone Mo($)</t>
  </si>
  <si>
    <t>Health Ins. Mo($)</t>
  </si>
  <si>
    <t>Contents Ins. Mo($)</t>
  </si>
  <si>
    <t>Public Transp. Wk($)</t>
  </si>
  <si>
    <t>Course/School Mo($)</t>
  </si>
  <si>
    <t>Study Materials Mo($)</t>
  </si>
  <si>
    <t>Streaming Mo($)</t>
  </si>
  <si>
    <t>Cloud Mo($)</t>
  </si>
  <si>
    <t>Gym Wk($)</t>
  </si>
  <si>
    <t>Casual Wage/Hr($)</t>
  </si>
  <si>
    <t>Source</t>
  </si>
  <si>
    <t>Updated</t>
  </si>
  <si>
    <t>── VARIABLE COSTS BY CITY ──</t>
  </si>
  <si>
    <t>Groceries Wk($)</t>
  </si>
  <si>
    <t>Coffee/Snacks Wk($)</t>
  </si>
  <si>
    <t>Rest./Delivery Wk($)</t>
  </si>
  <si>
    <t>Drinks Wk($)</t>
  </si>
  <si>
    <t>Going Out/Cinema Wk($)</t>
  </si>
  <si>
    <t>Travel Mo($)</t>
  </si>
  <si>
    <t>Haircut Mo($)</t>
  </si>
  <si>
    <t>Hygiene Mo($)</t>
  </si>
  <si>
    <t>Medicine Mo($)</t>
  </si>
  <si>
    <t>Clothing Mo($)</t>
  </si>
  <si>
    <t>Household Items Mo($)</t>
  </si>
  <si>
    <t>Remittance Mo($)</t>
  </si>
  <si>
    <t>Bank Fees Mo($)</t>
  </si>
  <si>
    <t>Gifts Mo($)</t>
  </si>
  <si>
    <t>Emergencies Wk($)</t>
  </si>
  <si>
    <t>── VISA FEES (March 2026) ──</t>
  </si>
  <si>
    <t>Application Fee ($)</t>
  </si>
  <si>
    <t>Notes</t>
  </si>
  <si>
    <t>Most common for students. +$700 if subsequent extension</t>
  </si>
  <si>
    <t>Employer-sponsored. Employer usually pays</t>
  </si>
  <si>
    <t>Permanent (PR). Employer-sponsored</t>
  </si>
  <si>
    <t>Post-study. Increase to $4,600 in Mar/2026</t>
  </si>
  <si>
    <t>1st WHV. Renewal = $640</t>
  </si>
  <si>
    <t>── VISA AND RENEWAL SETTINGS ──</t>
  </si>
  <si>
    <t>Selected visa:</t>
  </si>
  <si>
    <t>Selected visa fee:</t>
  </si>
  <si>
    <t>Course type (if Student 500):</t>
  </si>
  <si>
    <t>Rental bond:</t>
  </si>
  <si>
    <t>4 weeks</t>
  </si>
  <si>
    <t>Available funds (reserve $):</t>
  </si>
  <si>
    <t>How much money (AUD) you will have upon arrival in Australia.</t>
  </si>
  <si>
    <t>── RENEWAL DETAILS ──</t>
  </si>
  <si>
    <t>Amount ($)</t>
  </si>
  <si>
    <t>New visa application fee (500)</t>
  </si>
  <si>
    <t>Renewal = new student visa</t>
  </si>
  <si>
    <t>OSHC insurance renewal</t>
  </si>
  <si>
    <t>2 years full OSHC ($130/mo x 24 = $3,120)</t>
  </si>
  <si>
    <t>Immigration agency fee</t>
  </si>
  <si>
    <t>3 months school paid upfront</t>
  </si>
  <si>
    <t>Varies by course type (see below)</t>
  </si>
  <si>
    <t>IF English 6m + VET 1.5 years:</t>
  </si>
  <si>
    <t>1 term English + 1 term VET at enrollment</t>
  </si>
  <si>
    <t xml:space="preserve">  - 1 term English (ELICOS)</t>
  </si>
  <si>
    <t>~$350/wk x 10 wk = paid at enrollment</t>
  </si>
  <si>
    <t xml:space="preserve">  - 1 term VET</t>
  </si>
  <si>
    <t>Paid at enrollment. Remainder in installments</t>
  </si>
  <si>
    <t>IF VET 2 years:</t>
  </si>
  <si>
    <t xml:space="preserve">  - 1 term VET (3 months)</t>
  </si>
  <si>
    <t>Paid at enrollment</t>
  </si>
  <si>
    <t>IF University 2 years:</t>
  </si>
  <si>
    <t xml:space="preserve">  - 1 term university (3 months)</t>
  </si>
  <si>
    <t>ESTIMATED RENEWAL TOTAL:</t>
  </si>
  <si>
    <t>Calculated bond (rent x weeks):</t>
  </si>
  <si>
    <t>DEFINITIONS AND SCENARIOS</t>
  </si>
  <si>
    <t>CONVERSION FACTORS</t>
  </si>
  <si>
    <t>Frequency</t>
  </si>
  <si>
    <t>Formula → Weekly</t>
  </si>
  <si>
    <t>weekly</t>
  </si>
  <si>
    <t>value * 1</t>
  </si>
  <si>
    <t>fortnightly</t>
  </si>
  <si>
    <t>value / 2</t>
  </si>
  <si>
    <t>monthly</t>
  </si>
  <si>
    <t>(value * 12) / 52</t>
  </si>
  <si>
    <t>bimonthly</t>
  </si>
  <si>
    <t>(value * 6) / 52</t>
  </si>
  <si>
    <t>quarterly</t>
  </si>
  <si>
    <t>(value * 4) / 52</t>
  </si>
  <si>
    <t>semi-annual</t>
  </si>
  <si>
    <t>(value * 2) / 52</t>
  </si>
  <si>
    <t>annual</t>
  </si>
  <si>
    <t>value / 52</t>
  </si>
  <si>
    <t>SCENARIO TABLE</t>
  </si>
  <si>
    <t>Scenario</t>
  </si>
  <si>
    <t>Revenue Adjustment (%)</t>
  </si>
  <si>
    <t>Cost Adjustment (%)</t>
  </si>
  <si>
    <t>Description</t>
  </si>
  <si>
    <t>OPTIMISTIC</t>
  </si>
  <si>
    <t>Revenue +10%, Costs -5%</t>
  </si>
  <si>
    <t>REALISTIC</t>
  </si>
  <si>
    <t>No adjustments</t>
  </si>
  <si>
    <t>PESSIMISTIC</t>
  </si>
  <si>
    <t>Revenue -20%, Costs +10%</t>
  </si>
  <si>
    <t>CURRENT SCENARIO</t>
  </si>
  <si>
    <t>Selected scenario:</t>
  </si>
  <si>
    <t>Active Revenue Adjustment:</t>
  </si>
  <si>
    <t>Active Cost Adjustment:</t>
  </si>
  <si>
    <t>INITIAL, RENEWAL AND VISA COSTS</t>
  </si>
  <si>
    <t>Cost Name</t>
  </si>
  <si>
    <t>Category</t>
  </si>
  <si>
    <t>Include?</t>
  </si>
  <si>
    <t>Week</t>
  </si>
  <si>
    <t>── PRE-ARRIVAL (1st visa = English 6 months + OSHC 6 months) ──</t>
  </si>
  <si>
    <t>Visa fee (as selected)</t>
  </si>
  <si>
    <t>Medical exams</t>
  </si>
  <si>
    <t>Health</t>
  </si>
  <si>
    <t>X-ray + medicals via panel clinic</t>
  </si>
  <si>
    <t>Certified translations</t>
  </si>
  <si>
    <t>Documentation</t>
  </si>
  <si>
    <t>OSHC insurance (6 months – 1st English visa)</t>
  </si>
  <si>
    <t>~$130/mo x 6. 1st visa = English 6 months</t>
  </si>
  <si>
    <t>Airfare</t>
  </si>
  <si>
    <t>Transport</t>
  </si>
  <si>
    <t>Brazil → Australia</t>
  </si>
  <si>
    <t>Extra luggage</t>
  </si>
  <si>
    <t>Immigration agency fee (1st visa)</t>
  </si>
  <si>
    <t>── ARRIVAL (Week 1-2) ──</t>
  </si>
  <si>
    <t>Temporary accommodation</t>
  </si>
  <si>
    <t>Accommodation</t>
  </si>
  <si>
    <t>2 wks hostel/airbnb until finding a share</t>
  </si>
  <si>
    <t>Uber/Taxi initial</t>
  </si>
  <si>
    <t>Airport + first days</t>
  </si>
  <si>
    <t>Mobile SIM card (prepaid)</t>
  </si>
  <si>
    <t>Communication</t>
  </si>
  <si>
    <t>Transport card (Opal/Myki)</t>
  </si>
  <si>
    <t>Initial top-up</t>
  </si>
  <si>
    <t>Bond (rental deposit)</t>
  </si>
  <si>
    <t>Bond = 4 weeks of rent</t>
  </si>
  <si>
    <t>Rent in advance (2 weeks)</t>
  </si>
  <si>
    <t>2 weeks in advance</t>
  </si>
  <si>
    <t>Initial furniture</t>
  </si>
  <si>
    <t>Furniture</t>
  </si>
  <si>
    <t>Clothing and weather gear</t>
  </si>
  <si>
    <t>Work equipment</t>
  </si>
  <si>
    <t>Work</t>
  </si>
  <si>
    <t>Depends on field</t>
  </si>
  <si>
    <t>── SCHOOL / COURSE (1st Visa) ──</t>
  </si>
  <si>
    <t>1st term English (ELICOS)</t>
  </si>
  <si>
    <t>Education</t>
  </si>
  <si>
    <t>~$350/wk x 10wks. Only if English + VET</t>
  </si>
  <si>
    <t>1st term VET / technical course</t>
  </si>
  <si>
    <t>1st term University</t>
  </si>
  <si>
    <t>Other school costs</t>
  </si>
  <si>
    <t>Extra fees, materials</t>
  </si>
  <si>
    <t>── RENEWAL (Wk 52) — OSHC: 2 years for Student 500 | 1 month for 485/482/190/186 ──</t>
  </si>
  <si>
    <t>Renewal = new student visa 500</t>
  </si>
  <si>
    <t>2 years full OSHC ($130/mo x 24)</t>
  </si>
  <si>
    <t>Immigration agency fee (renewal)</t>
  </si>
  <si>
    <t>3 months school (paid upfront)</t>
  </si>
  <si>
    <t>1 term English + 1 term VET</t>
  </si>
  <si>
    <t>Other renewal costs</t>
  </si>
  <si>
    <t>Other</t>
  </si>
  <si>
    <t>── SUMMARY: HOW MUCH DO YOU NEED? ──</t>
  </si>
  <si>
    <t>Initial costs – ALL (wk 1–5):</t>
  </si>
  <si>
    <t>Initial costs – PROJECTED (wk 1–5):</t>
  </si>
  <si>
    <t>Renewal costs – ALL (wk 48+):</t>
  </si>
  <si>
    <t>Renewal costs – PROJECTED (wk 48+):</t>
  </si>
  <si>
    <t>GRAND TOTAL (all):</t>
  </si>
  <si>
    <t>GRAND TOTAL (projected):</t>
  </si>
  <si>
    <t>⚠️ Initial costs (wk 1–5) = how much you need to HAVE BEFORE coming.</t>
  </si>
  <si>
    <t>FIXED COSTS</t>
  </si>
  <si>
    <t>Unit Value ($)</t>
  </si>
  <si>
    <t>Qty</t>
  </si>
  <si>
    <t>Start Wk</t>
  </si>
  <si>
    <t>End Wk</t>
  </si>
  <si>
    <t>Type</t>
  </si>
  <si>
    <t>Total Value ($)</t>
  </si>
  <si>
    <t>Weekly Value ($)</t>
  </si>
  <si>
    <t>Monthly Value ($)</t>
  </si>
  <si>
    <t>Adjusted Weekly ($)</t>
  </si>
  <si>
    <t>🏠 HOUSING</t>
  </si>
  <si>
    <t>⚠️ If filled, overrides subclasses below</t>
  </si>
  <si>
    <t>category</t>
  </si>
  <si>
    <t>Rent (shared room)</t>
  </si>
  <si>
    <t>essential</t>
  </si>
  <si>
    <t>Sharehouse / room</t>
  </si>
  <si>
    <t>Electricity</t>
  </si>
  <si>
    <t>Split with flatmates</t>
  </si>
  <si>
    <t>Piped gas</t>
  </si>
  <si>
    <t>If applicable</t>
  </si>
  <si>
    <t>Water / water rates</t>
  </si>
  <si>
    <t>Split or included</t>
  </si>
  <si>
    <t>📡 COMMUNICATION</t>
  </si>
  <si>
    <t>Internet (NBN / fibre)</t>
  </si>
  <si>
    <t>Residential plan</t>
  </si>
  <si>
    <t>Mobile phone (plan)</t>
  </si>
  <si>
    <t>🏥 HEALTH AND INSURANCE</t>
  </si>
  <si>
    <t>Health insurance (OSHC)</t>
  </si>
  <si>
    <t>Mandatory for student visa</t>
  </si>
  <si>
    <t>Contents / renter's insurance</t>
  </si>
  <si>
    <t>optional</t>
  </si>
  <si>
    <t>Protects your belongings</t>
  </si>
  <si>
    <t>🚌 TRANSPORT</t>
  </si>
  <si>
    <t>Public transport (Opal/Myki)</t>
  </si>
  <si>
    <t>Bus/train/ferry weekly</t>
  </si>
  <si>
    <t>🎓 EDUCATION</t>
  </si>
  <si>
    <t>Course / school tuition</t>
  </si>
  <si>
    <t>If paid monthly</t>
  </si>
  <si>
    <t>Study materials / books</t>
  </si>
  <si>
    <t>Books, copies, materials</t>
  </si>
  <si>
    <t>📺 SUBSCRIPTIONS AND SERVICES</t>
  </si>
  <si>
    <t>Cloud / storage</t>
  </si>
  <si>
    <t>💪 FITNESS AND WELLBEING</t>
  </si>
  <si>
    <t>Gym / fitness</t>
  </si>
  <si>
    <t>Other fixed costs</t>
  </si>
  <si>
    <t>TOTAL FIXED COSTS</t>
  </si>
  <si>
    <t>🎨 COLOR LEGEND</t>
  </si>
  <si>
    <t xml:space="preserve">  ✏️ User-editable cells (yellow)</t>
  </si>
  <si>
    <t xml:space="preserve">  ✏️ Editable categories (dark gold) — if filled, subclasses zeroed</t>
  </si>
  <si>
    <t xml:space="preserve">  🔒 Automatic calculations (do not edit)</t>
  </si>
  <si>
    <t xml:space="preserve">  ✅ Totals and indicators</t>
  </si>
  <si>
    <t>VARIABLE COSTS</t>
  </si>
  <si>
    <t>🍽️ FOOD</t>
  </si>
  <si>
    <t>Groceries / market</t>
  </si>
  <si>
    <t>Coffee / snacks out</t>
  </si>
  <si>
    <t>Daily coffee + snacks</t>
  </si>
  <si>
    <t>Restaurants / delivery</t>
  </si>
  <si>
    <t>Uber Eats, Doordash, dining out</t>
  </si>
  <si>
    <t>Drinks (alcoholic and non)</t>
  </si>
  <si>
    <t>Alcohol is expensive in AU</t>
  </si>
  <si>
    <t>🎉 LEISURE AND SOCIAL</t>
  </si>
  <si>
    <t>Going out / events / cinema</t>
  </si>
  <si>
    <t>General entertainment</t>
  </si>
  <si>
    <t>Short trips / outings</t>
  </si>
  <si>
    <t>Day trips, beaches, parks</t>
  </si>
  <si>
    <t>💈 PERSONAL CARE</t>
  </si>
  <si>
    <t>Haircut / grooming</t>
  </si>
  <si>
    <t>Personal hygiene (shampoo, etc)</t>
  </si>
  <si>
    <t>Medicine / pharmacy</t>
  </si>
  <si>
    <t>OTC meds, vitamins</t>
  </si>
  <si>
    <t>👕 CLOTHING AND SHOPPING</t>
  </si>
  <si>
    <t>Clothes and shoes</t>
  </si>
  <si>
    <t>Household items (cleaning, etc)</t>
  </si>
  <si>
    <t>Cleaning products, utilities</t>
  </si>
  <si>
    <t>💸 TRANSFERS AND FINANCIAL</t>
  </si>
  <si>
    <t>International remittance (Wise/etc)</t>
  </si>
  <si>
    <t>Sending money to family</t>
  </si>
  <si>
    <t>Bank fees / card</t>
  </si>
  <si>
    <t>If monthly fee applies</t>
  </si>
  <si>
    <t>📦 OTHER VARIABLE</t>
  </si>
  <si>
    <t>Gifts / special occasions</t>
  </si>
  <si>
    <t>Birthdays, Christmas, etc</t>
  </si>
  <si>
    <t>Emergencies / unexpected</t>
  </si>
  <si>
    <t>Emergency reserve</t>
  </si>
  <si>
    <t>Other variable costs</t>
  </si>
  <si>
    <t>TOTAL VARIABLE COSTS</t>
  </si>
  <si>
    <t>REVENUE</t>
  </si>
  <si>
    <t>REVENUE INPUTS</t>
  </si>
  <si>
    <t>Hourly rate ($):</t>
  </si>
  <si>
    <t>Standard hours per week:</t>
  </si>
  <si>
    <t>Weeks without work (start):</t>
  </si>
  <si>
    <t>First payment delay (weeks):</t>
  </si>
  <si>
    <t>REVENUE CALCULATIONS</t>
  </si>
  <si>
    <t>First payment on week:</t>
  </si>
  <si>
    <t>Weekly revenue BASE:</t>
  </si>
  <si>
    <t>Weekly revenue ADJUSTED (scenario):</t>
  </si>
  <si>
    <t>Initial balance (ref. BASE DATA):</t>
  </si>
  <si>
    <t>52-WEEK PROJECTION – ARRIVOAU (Transposed: Weeks in Columns)</t>
  </si>
  <si>
    <t>Opening Balance ($)</t>
  </si>
  <si>
    <t>Hours Worked</t>
  </si>
  <si>
    <t>Weekly Revenue ($)</t>
  </si>
  <si>
    <t>── FIXED COSTS ──</t>
  </si>
  <si>
    <t>⚡ Fixed Cost Adjustment</t>
  </si>
  <si>
    <t>SUBTOTAL FIXED COSTS</t>
  </si>
  <si>
    <t>── VARIABLE COSTS ──</t>
  </si>
  <si>
    <t>⚡ Variable Cost Adjustment</t>
  </si>
  <si>
    <t>SUBTOTAL VARIABLE COSTS</t>
  </si>
  <si>
    <t>Initial Costs ($)</t>
  </si>
  <si>
    <t>TOTAL WEEKLY COSTS</t>
  </si>
  <si>
    <t>WEEKLY REVENUE ($)</t>
  </si>
  <si>
    <t>PROJECTED BALANCE ($)</t>
  </si>
  <si>
    <t>Actual Bank Balance ($)</t>
  </si>
  <si>
    <t>Difference ($)</t>
  </si>
  <si>
    <t>Classification</t>
  </si>
  <si>
    <t>ENDING BALANCE ($)</t>
  </si>
  <si>
    <t>✅ ACCOUNTING VERIFICATION (CHECK)</t>
  </si>
  <si>
    <t>Opening Balance (money you have):</t>
  </si>
  <si>
    <t>(+) Total Revenue (52 weeks):</t>
  </si>
  <si>
    <t>(−) Total Costs (52 weeks, w/ actual extras):</t>
  </si>
  <si>
    <t>(+/−) Bank differences (actual adjustments):</t>
  </si>
  <si>
    <t>(=) Ending Balance (week 52):</t>
  </si>
  <si>
    <t>🔍 CHECK (should be $0.00):</t>
  </si>
  <si>
    <t>PROJECTION INDICATORS</t>
  </si>
  <si>
    <t>Week when money runs out:</t>
  </si>
  <si>
    <t>Average weekly costs (w/ actual extras):</t>
  </si>
  <si>
    <t>Average weekly revenue ($):</t>
  </si>
  <si>
    <t>Total revenue (52 weeks):</t>
  </si>
  <si>
    <t>Total costs (52 weeks, w/ actual extras):</t>
  </si>
  <si>
    <t>Ending balance (week 52):</t>
  </si>
  <si>
    <t>Financial risk:</t>
  </si>
  <si>
    <t xml:space="preserve">  ✏️ User-editable cells (gold)</t>
  </si>
  <si>
    <t xml:space="preserve">     ↳ Categories: if filled, subclasses zeroed</t>
  </si>
  <si>
    <t>Wk 1</t>
  </si>
  <si>
    <t>Wk 2</t>
  </si>
  <si>
    <t>Wk 3</t>
  </si>
  <si>
    <t>Wk 4</t>
  </si>
  <si>
    <t>Wk 5</t>
  </si>
  <si>
    <t>Wk 6</t>
  </si>
  <si>
    <t>Wk 7</t>
  </si>
  <si>
    <t>Wk 8</t>
  </si>
  <si>
    <t>Wk 9</t>
  </si>
  <si>
    <t>Wk 10</t>
  </si>
  <si>
    <t>Wk 11</t>
  </si>
  <si>
    <t>Wk 12</t>
  </si>
  <si>
    <t>Wk 13</t>
  </si>
  <si>
    <t>Wk 14</t>
  </si>
  <si>
    <t>Wk 15</t>
  </si>
  <si>
    <t>Wk 16</t>
  </si>
  <si>
    <t>Wk 17</t>
  </si>
  <si>
    <t>Wk 18</t>
  </si>
  <si>
    <t>Wk 19</t>
  </si>
  <si>
    <t>Wk 20</t>
  </si>
  <si>
    <t>Wk 21</t>
  </si>
  <si>
    <t>Wk 22</t>
  </si>
  <si>
    <t>Wk 23</t>
  </si>
  <si>
    <t>Wk 24</t>
  </si>
  <si>
    <t>Wk 25</t>
  </si>
  <si>
    <t>Wk 26</t>
  </si>
  <si>
    <t>Wk 27</t>
  </si>
  <si>
    <t>Wk 28</t>
  </si>
  <si>
    <t>Wk 29</t>
  </si>
  <si>
    <t>Wk 30</t>
  </si>
  <si>
    <t>Wk 31</t>
  </si>
  <si>
    <t>Wk 32</t>
  </si>
  <si>
    <t>Wk 33</t>
  </si>
  <si>
    <t>Wk 34</t>
  </si>
  <si>
    <t>Wk 35</t>
  </si>
  <si>
    <t>Wk 36</t>
  </si>
  <si>
    <t>Wk 37</t>
  </si>
  <si>
    <t>Wk 38</t>
  </si>
  <si>
    <t>Wk 39</t>
  </si>
  <si>
    <t>Wk 40</t>
  </si>
  <si>
    <t>Wk 41</t>
  </si>
  <si>
    <t>Wk 42</t>
  </si>
  <si>
    <t>Wk 43</t>
  </si>
  <si>
    <t>Wk 44</t>
  </si>
  <si>
    <t>Wk 45</t>
  </si>
  <si>
    <t>Wk 46</t>
  </si>
  <si>
    <t>Wk 47</t>
  </si>
  <si>
    <t>Wk 48</t>
  </si>
  <si>
    <t>Wk 49</t>
  </si>
  <si>
    <t>Wk 50</t>
  </si>
  <si>
    <t>Wk 51</t>
  </si>
  <si>
    <t>Wk 52</t>
  </si>
  <si>
    <t>SMART SUMMARY – ARRIVOAU</t>
  </si>
  <si>
    <t>A) INITIAL SITUATION</t>
  </si>
  <si>
    <t>Weeks without pay (start):</t>
  </si>
  <si>
    <t>Safety weeks (balance/weekly cost):</t>
  </si>
  <si>
    <t>B) ANNUAL AND WEEKLY AVERAGES</t>
  </si>
  <si>
    <t>Projected annual total revenue:</t>
  </si>
  <si>
    <t>Projected annual total cost:</t>
  </si>
  <si>
    <t>Average weekly revenue:</t>
  </si>
  <si>
    <t>Average weekly cost:</t>
  </si>
  <si>
    <t>Average weekly difference:</t>
  </si>
  <si>
    <t>C) REVENUE vs COSTS BALANCE</t>
  </si>
  <si>
    <t>Annual difference (Revenue - Costs):</t>
  </si>
  <si>
    <t>D) AUTOMATIC RECOMMENDATIONS</t>
  </si>
  <si>
    <t>Weekly reduction needed for positive balance at 52 wks:</t>
  </si>
  <si>
    <t>Or: weekly revenue increase needed:</t>
  </si>
  <si>
    <t>Additional hours/week needed:</t>
  </si>
  <si>
    <t>E) ACTUAL vs PROJECTED BALANCE DIFFERENCE</t>
  </si>
  <si>
    <t>Cumulative difference:</t>
  </si>
  <si>
    <t>Interpretation:</t>
  </si>
  <si>
    <t>F) CHART DATA</t>
  </si>
  <si>
    <t>Projected Balance ($)</t>
  </si>
  <si>
    <t>With Initial ($)</t>
  </si>
  <si>
    <t>Without Initial ($)</t>
  </si>
  <si>
    <t>Ending Balance ($)</t>
  </si>
  <si>
    <t>Optimistic</t>
  </si>
  <si>
    <t>Realistic</t>
  </si>
  <si>
    <t>Pessimistic</t>
  </si>
  <si>
    <t>🏠 Housing</t>
  </si>
  <si>
    <t>📡 Communication</t>
  </si>
  <si>
    <t>🏥 Health and Insurance</t>
  </si>
  <si>
    <t>🚌 Transport</t>
  </si>
  <si>
    <t>🎓 Education</t>
  </si>
  <si>
    <t>📺 Subscriptions</t>
  </si>
  <si>
    <t>🍽️ Food</t>
  </si>
  <si>
    <t>🎉 Leisure and Social</t>
  </si>
  <si>
    <t>💈 Personal Care</t>
  </si>
  <si>
    <t>👕 Clothing</t>
  </si>
  <si>
    <t>💸 Transfers</t>
  </si>
  <si>
    <t>📦 Other Variable</t>
  </si>
  <si>
    <t>⚡ Initial Costs (average)</t>
  </si>
  <si>
    <t>English 6m + VET 1.5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</si>
</sst>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quot;$&quot;* #,##0.00_-;\-&quot;$&quot;* #,##0.00_-;_-&quot;$&quot;* &quot;-&quot;??_-;_-@_-"/>
    <numFmt numFmtId="165" formatCode="0.0%"/>
    <numFmt numFmtId="166" formatCode="&quot;$&quot;#,##0"/>
    <numFmt numFmtId="167" formatCode="&quot;$&quot;#,##0.00"/>
    <numFmt numFmtId="168" formatCode="&quot;$&quot;#,##0;\(&quot;$&quot;#,##0\);&quot;&quot;"/>
    <numFmt numFmtId="169" formatCode="_-&quot;$&quot;* #,##0_-;\-&quot;$&quot;* #,##0_-;_-&quot;$&quot;* &quot;-&quot;??_-;_-@_-"/>
  </numFmts>
  <fonts count="36" x14ac:knownFonts="1">
    <font>
      <sz val="11"/>
      <color theme="1"/>
      <name val="Aptos Narrow"/>
      <family val="2"/>
      <scheme val="minor"/>
    </font>
    <font>
      <b/>
      <sz val="11"/>
      <color theme="1"/>
      <name val="Aptos Narrow"/>
      <family val="2"/>
      <scheme val="minor"/>
    </font>
    <font>
      <b/>
      <sz val="16"/>
      <color rgb="FF003087"/>
      <name val="Aptos Narrow"/>
      <family val="2"/>
      <scheme val="minor"/>
    </font>
    <font>
      <b/>
      <sz val="14"/>
      <color rgb="FF003087"/>
      <name val="Aptos Narrow"/>
      <family val="2"/>
      <scheme val="minor"/>
    </font>
    <font>
      <b/>
      <sz val="11"/>
      <color rgb="FF003087"/>
      <name val="Aptos Narrow"/>
      <family val="2"/>
      <scheme val="minor"/>
    </font>
    <font>
      <sz val="11"/>
      <color rgb="FFC8960C"/>
      <name val="Aptos Narrow"/>
      <family val="2"/>
      <scheme val="minor"/>
    </font>
    <font>
      <b/>
      <sz val="11"/>
      <color rgb="FFC8102E"/>
      <name val="Aptos Narrow"/>
      <family val="2"/>
      <scheme val="minor"/>
    </font>
    <font>
      <b/>
      <sz val="12"/>
      <color rgb="FF003087"/>
      <name val="Aptos Narrow"/>
      <family val="2"/>
      <scheme val="minor"/>
    </font>
    <font>
      <sz val="9"/>
      <color indexed="81"/>
      <name val="Tahoma"/>
      <family val="2"/>
    </font>
    <font>
      <b/>
      <sz val="9"/>
      <color indexed="81"/>
      <name val="Tahoma"/>
      <family val="2"/>
    </font>
    <font>
      <b/>
      <sz val="11"/>
      <color rgb="FFFFFFFF"/>
      <name val="Aptos Narrow"/>
      <family val="2"/>
      <scheme val="minor"/>
    </font>
    <font>
      <b/>
      <sz val="12"/>
      <color theme="1"/>
      <name val="Aptos Narrow"/>
      <family val="2"/>
      <scheme val="minor"/>
    </font>
    <font>
      <i/>
      <sz val="11"/>
      <color rgb="FF003087"/>
      <name val="Aptos Narrow"/>
      <family val="2"/>
      <scheme val="minor"/>
    </font>
    <font>
      <b/>
      <sz val="12"/>
      <color rgb="FF003087"/>
      <name val="Aptos Narrow"/>
      <family val="2"/>
      <scheme val="minor"/>
    </font>
    <font>
      <sz val="11"/>
      <color rgb="FF000000"/>
      <name val="Aptos Narrow"/>
      <family val="2"/>
      <scheme val="minor"/>
    </font>
    <font>
      <sz val="11"/>
      <color rgb="FF000000"/>
      <name val="Aptos Narrow"/>
      <family val="2"/>
      <scheme val="minor"/>
    </font>
    <font>
      <b/>
      <sz val="11"/>
      <color rgb="FF000000"/>
      <name val="Aptos Narrow"/>
      <family val="2"/>
      <scheme val="minor"/>
    </font>
    <font>
      <b/>
      <sz val="11"/>
      <color rgb="FFC8102E"/>
      <name val="Aptos Narrow"/>
      <family val="2"/>
      <scheme val="minor"/>
    </font>
    <font>
      <b/>
      <sz val="11"/>
      <color rgb="FF000000"/>
      <name val="Aptos Narrow"/>
      <family val="2"/>
      <scheme val="minor"/>
    </font>
    <font>
      <sz val="11"/>
      <color theme="1"/>
      <name val="Aptos Narrow"/>
      <family val="2"/>
      <scheme val="minor"/>
    </font>
    <font>
      <b/>
      <sz val="11"/>
      <color rgb="FFC8960C"/>
      <name val="Aptos Narrow"/>
      <family val="2"/>
      <scheme val="minor"/>
    </font>
    <font>
      <b/>
      <sz val="11"/>
      <color rgb="FF155724"/>
      <name val="Aptos Narrow"/>
      <family val="2"/>
      <scheme val="minor"/>
    </font>
    <font>
      <b/>
      <sz val="11"/>
      <color rgb="FFC8960C"/>
      <name val="Aptos Narrow"/>
      <family val="2"/>
      <scheme val="minor"/>
    </font>
    <font>
      <sz val="11"/>
      <color rgb="FF155724"/>
      <name val="Aptos Narrow"/>
      <family val="2"/>
      <scheme val="minor"/>
    </font>
    <font>
      <b/>
      <sz val="12"/>
      <color rgb="FF0055A4"/>
      <name val="Aptos Narrow"/>
      <family val="2"/>
      <scheme val="minor"/>
    </font>
    <font>
      <b/>
      <sz val="11"/>
      <color rgb="FF0055A4"/>
      <name val="Aptos Narrow"/>
      <family val="2"/>
      <scheme val="minor"/>
    </font>
    <font>
      <b/>
      <sz val="11"/>
      <color rgb="FF155724"/>
      <name val="Aptos Narrow"/>
      <family val="2"/>
      <scheme val="minor"/>
    </font>
    <font>
      <b/>
      <sz val="12"/>
      <color rgb="FF155724"/>
      <name val="Aptos Narrow"/>
      <family val="2"/>
      <scheme val="minor"/>
    </font>
    <font>
      <b/>
      <sz val="12"/>
      <color rgb="FF155724"/>
      <name val="Aptos Narrow"/>
      <family val="2"/>
      <scheme val="minor"/>
    </font>
    <font>
      <i/>
      <sz val="11"/>
      <color rgb="FFC8960C"/>
      <name val="Aptos Narrow"/>
      <family val="2"/>
      <scheme val="minor"/>
    </font>
    <font>
      <b/>
      <sz val="12"/>
      <color rgb="FFC8960C"/>
      <name val="Aptos Narrow"/>
      <family val="2"/>
      <scheme val="minor"/>
    </font>
    <font>
      <sz val="11"/>
      <color rgb="FF555555"/>
      <name val="Aptos Narrow"/>
      <family val="2"/>
      <scheme val="minor"/>
    </font>
    <font>
      <sz val="11"/>
      <color rgb="FF0055A4"/>
      <name val="Aptos Narrow"/>
      <family val="2"/>
      <scheme val="minor"/>
    </font>
    <font>
      <sz val="11"/>
      <color rgb="FF333333"/>
      <name val="Aptos Narrow"/>
      <family val="2"/>
      <scheme val="minor"/>
    </font>
    <font>
      <b/>
      <sz val="11"/>
      <color rgb="FF8B6914"/>
      <name val="Aptos Narrow"/>
      <family val="2"/>
      <scheme val="minor"/>
    </font>
    <font>
      <sz val="11"/>
      <color rgb="FF8B6914"/>
      <name val="Aptos Narrow"/>
      <family val="2"/>
      <scheme val="minor"/>
    </font>
  </fonts>
  <fills count="13">
    <fill>
      <patternFill patternType="none"/>
    </fill>
    <fill>
      <patternFill patternType="gray125"/>
    </fill>
    <fill>
      <patternFill patternType="solid">
        <fgColor rgb="FFFFFFFF"/>
        <bgColor indexed="64"/>
      </patternFill>
    </fill>
    <fill>
      <patternFill patternType="solid">
        <fgColor rgb="FFDCE6F1"/>
        <bgColor indexed="64"/>
      </patternFill>
    </fill>
    <fill>
      <patternFill patternType="solid">
        <fgColor rgb="FF003087"/>
        <bgColor indexed="64"/>
      </patternFill>
    </fill>
    <fill>
      <patternFill patternType="solid">
        <fgColor rgb="FFD9D9D9"/>
        <bgColor indexed="64"/>
      </patternFill>
    </fill>
    <fill>
      <patternFill patternType="solid">
        <fgColor rgb="FFC6EFCE"/>
        <bgColor indexed="64"/>
      </patternFill>
    </fill>
    <fill>
      <patternFill patternType="solid">
        <fgColor rgb="FFE2EFDA"/>
        <bgColor indexed="64"/>
      </patternFill>
    </fill>
    <fill>
      <patternFill patternType="solid">
        <fgColor rgb="FFD6E4F0"/>
        <bgColor indexed="64"/>
      </patternFill>
    </fill>
    <fill>
      <patternFill patternType="solid">
        <fgColor rgb="FFFFF3CD"/>
        <bgColor indexed="64"/>
      </patternFill>
    </fill>
    <fill>
      <patternFill patternType="solid">
        <fgColor rgb="FFF4F6F9"/>
        <bgColor indexed="64"/>
      </patternFill>
    </fill>
    <fill>
      <patternFill patternType="solid">
        <fgColor rgb="FFD4EDDA"/>
        <bgColor indexed="64"/>
      </patternFill>
    </fill>
    <fill>
      <patternFill patternType="solid">
        <fgColor rgb="FFF5DEB3"/>
        <bgColor indexed="64"/>
      </patternFill>
    </fill>
  </fills>
  <borders count="1">
    <border>
      <left/>
      <right/>
      <top/>
      <bottom/>
      <diagonal/>
    </border>
  </borders>
  <cellStyleXfs count="2">
    <xf numFmtId="0" fontId="0" fillId="0" borderId="0"/>
    <xf numFmtId="164" fontId="19" fillId="0" borderId="0" applyFont="0" applyFill="0" applyBorder="0" applyAlignment="0" applyProtection="0"/>
  </cellStyleXfs>
  <cellXfs count="80">
    <xf numFmtId="0" fontId="0" fillId="0" borderId="0" xfId="0"/>
    <xf numFmtId="0" fontId="2" fillId="0" borderId="0" xfId="0" applyFont="1"/>
    <xf numFmtId="0" fontId="3" fillId="0" borderId="0" xfId="0" applyFont="1"/>
    <xf numFmtId="0" fontId="4" fillId="0" borderId="0" xfId="0" applyFont="1"/>
    <xf numFmtId="0" fontId="5" fillId="0" borderId="0" xfId="0" applyFont="1"/>
    <xf numFmtId="0" fontId="6" fillId="0" borderId="0" xfId="0" applyFont="1"/>
    <xf numFmtId="0" fontId="7" fillId="0" borderId="0" xfId="0" applyFont="1"/>
    <xf numFmtId="0" fontId="21" fillId="11" borderId="0" xfId="0" applyFont="1" applyFill="1"/>
    <xf numFmtId="0" fontId="20" fillId="9" borderId="0" xfId="0" applyFont="1" applyFill="1"/>
    <xf numFmtId="0" fontId="14" fillId="10" borderId="0" xfId="0" applyFont="1" applyFill="1"/>
    <xf numFmtId="0" fontId="1" fillId="0" borderId="0" xfId="0" applyFont="1"/>
    <xf numFmtId="0" fontId="10" fillId="4" borderId="0" xfId="0" applyFont="1" applyFill="1" applyAlignment="1">
      <alignment horizontal="center"/>
    </xf>
    <xf numFmtId="166" fontId="0" fillId="0" borderId="0" xfId="0" applyNumberFormat="1"/>
    <xf numFmtId="167" fontId="0" fillId="0" borderId="0" xfId="0" applyNumberFormat="1"/>
    <xf numFmtId="17" fontId="0" fillId="0" borderId="0" xfId="0" applyNumberFormat="1"/>
    <xf numFmtId="0" fontId="10" fillId="4" borderId="0" xfId="0" applyFont="1" applyFill="1"/>
    <xf numFmtId="166" fontId="14" fillId="10" borderId="0" xfId="0" applyNumberFormat="1" applyFont="1" applyFill="1"/>
    <xf numFmtId="0" fontId="16" fillId="0" borderId="0" xfId="0" applyFont="1"/>
    <xf numFmtId="0" fontId="19" fillId="0" borderId="0" xfId="0" applyFont="1"/>
    <xf numFmtId="0" fontId="12" fillId="0" borderId="0" xfId="0" applyFont="1"/>
    <xf numFmtId="166" fontId="21" fillId="11" borderId="0" xfId="0" applyNumberFormat="1" applyFont="1" applyFill="1"/>
    <xf numFmtId="166" fontId="23" fillId="11" borderId="0" xfId="0" applyNumberFormat="1" applyFont="1" applyFill="1"/>
    <xf numFmtId="0" fontId="20" fillId="9" borderId="0" xfId="0" applyFont="1" applyFill="1" applyProtection="1">
      <protection locked="0"/>
    </xf>
    <xf numFmtId="166" fontId="22" fillId="9" borderId="0" xfId="0" applyNumberFormat="1" applyFont="1" applyFill="1" applyProtection="1">
      <protection locked="0"/>
    </xf>
    <xf numFmtId="165" fontId="0" fillId="5" borderId="0" xfId="0" applyNumberFormat="1" applyFill="1"/>
    <xf numFmtId="0" fontId="30" fillId="9" borderId="0" xfId="0" applyFont="1" applyFill="1" applyProtection="1">
      <protection locked="0"/>
    </xf>
    <xf numFmtId="0" fontId="0" fillId="2" borderId="0" xfId="0" applyFill="1"/>
    <xf numFmtId="0" fontId="4" fillId="7" borderId="0" xfId="0" applyFont="1" applyFill="1"/>
    <xf numFmtId="0" fontId="0" fillId="7" borderId="0" xfId="0" applyFill="1"/>
    <xf numFmtId="0" fontId="0" fillId="3" borderId="0" xfId="0" applyFill="1"/>
    <xf numFmtId="166" fontId="5" fillId="9" borderId="0" xfId="0" applyNumberFormat="1" applyFont="1" applyFill="1"/>
    <xf numFmtId="0" fontId="0" fillId="5" borderId="0" xfId="0" applyFill="1"/>
    <xf numFmtId="0" fontId="23" fillId="11" borderId="0" xfId="0" applyFont="1" applyFill="1"/>
    <xf numFmtId="166" fontId="1" fillId="6" borderId="0" xfId="0" applyNumberFormat="1" applyFont="1" applyFill="1"/>
    <xf numFmtId="166" fontId="5" fillId="9" borderId="0" xfId="0" applyNumberFormat="1" applyFont="1" applyFill="1" applyProtection="1">
      <protection locked="0"/>
    </xf>
    <xf numFmtId="0" fontId="5" fillId="9" borderId="0" xfId="0" applyFont="1" applyFill="1" applyProtection="1">
      <protection locked="0"/>
    </xf>
    <xf numFmtId="0" fontId="0" fillId="7" borderId="0" xfId="0" applyFill="1" applyProtection="1">
      <protection locked="0"/>
    </xf>
    <xf numFmtId="167" fontId="14" fillId="10" borderId="0" xfId="0" applyNumberFormat="1" applyFont="1" applyFill="1"/>
    <xf numFmtId="0" fontId="14" fillId="2" borderId="0" xfId="0" applyFont="1" applyFill="1"/>
    <xf numFmtId="0" fontId="18" fillId="2" borderId="0" xfId="0" applyFont="1" applyFill="1"/>
    <xf numFmtId="167" fontId="21" fillId="11" borderId="0" xfId="0" applyNumberFormat="1" applyFont="1" applyFill="1"/>
    <xf numFmtId="166" fontId="20" fillId="9" borderId="0" xfId="0" applyNumberFormat="1" applyFont="1" applyFill="1" applyProtection="1">
      <protection locked="0"/>
    </xf>
    <xf numFmtId="0" fontId="18" fillId="10" borderId="0" xfId="0" applyFont="1" applyFill="1"/>
    <xf numFmtId="167" fontId="18" fillId="10" borderId="0" xfId="0" applyNumberFormat="1" applyFont="1" applyFill="1"/>
    <xf numFmtId="0" fontId="11" fillId="0" borderId="0" xfId="0" applyFont="1"/>
    <xf numFmtId="166" fontId="24" fillId="10" borderId="0" xfId="0" applyNumberFormat="1" applyFont="1" applyFill="1"/>
    <xf numFmtId="167" fontId="20" fillId="9" borderId="0" xfId="0" applyNumberFormat="1" applyFont="1" applyFill="1" applyProtection="1">
      <protection locked="0"/>
    </xf>
    <xf numFmtId="0" fontId="18" fillId="0" borderId="0" xfId="0" applyFont="1"/>
    <xf numFmtId="0" fontId="4" fillId="8" borderId="0" xfId="0" applyFont="1" applyFill="1"/>
    <xf numFmtId="0" fontId="0" fillId="8" borderId="0" xfId="0" applyFill="1"/>
    <xf numFmtId="0" fontId="25" fillId="8" borderId="0" xfId="0" applyFont="1" applyFill="1"/>
    <xf numFmtId="0" fontId="1" fillId="5" borderId="0" xfId="0" applyFont="1" applyFill="1"/>
    <xf numFmtId="166" fontId="18" fillId="10" borderId="0" xfId="0" applyNumberFormat="1" applyFont="1" applyFill="1"/>
    <xf numFmtId="0" fontId="20" fillId="0" borderId="0" xfId="0" applyFont="1"/>
    <xf numFmtId="0" fontId="13" fillId="2" borderId="0" xfId="0" applyFont="1" applyFill="1"/>
    <xf numFmtId="0" fontId="16" fillId="2" borderId="0" xfId="0" applyFont="1" applyFill="1"/>
    <xf numFmtId="167" fontId="26" fillId="11" borderId="0" xfId="0" applyNumberFormat="1" applyFont="1" applyFill="1"/>
    <xf numFmtId="167" fontId="17" fillId="11" borderId="0" xfId="0" applyNumberFormat="1" applyFont="1" applyFill="1"/>
    <xf numFmtId="167" fontId="13" fillId="9" borderId="0" xfId="0" applyNumberFormat="1" applyFont="1" applyFill="1"/>
    <xf numFmtId="0" fontId="27" fillId="11" borderId="0" xfId="0" applyFont="1" applyFill="1"/>
    <xf numFmtId="0" fontId="1" fillId="6" borderId="0" xfId="0" applyFont="1" applyFill="1"/>
    <xf numFmtId="0" fontId="26" fillId="11" borderId="0" xfId="0" applyFont="1" applyFill="1"/>
    <xf numFmtId="0" fontId="28" fillId="11" borderId="0" xfId="0" applyFont="1" applyFill="1"/>
    <xf numFmtId="0" fontId="13" fillId="0" borderId="0" xfId="0" applyFont="1"/>
    <xf numFmtId="0" fontId="22" fillId="9" borderId="0" xfId="0" applyFont="1" applyFill="1"/>
    <xf numFmtId="0" fontId="29" fillId="9" borderId="0" xfId="0" applyFont="1" applyFill="1"/>
    <xf numFmtId="0" fontId="15" fillId="10" borderId="0" xfId="0" applyFont="1" applyFill="1"/>
    <xf numFmtId="168" fontId="22" fillId="9" borderId="0" xfId="0" applyNumberFormat="1" applyFont="1" applyFill="1" applyProtection="1">
      <protection locked="0"/>
    </xf>
    <xf numFmtId="0" fontId="0" fillId="6" borderId="0" xfId="0" applyFill="1"/>
    <xf numFmtId="169" fontId="0" fillId="0" borderId="0" xfId="1" applyNumberFormat="1" applyFont="1" applyProtection="1"/>
    <xf numFmtId="0" fontId="31" fillId="0" borderId="0" xfId="0" applyFont="1"/>
    <xf numFmtId="0" fontId="23" fillId="0" borderId="0" xfId="0" applyFont="1"/>
    <xf numFmtId="0" fontId="32" fillId="0" borderId="0" xfId="0" applyFont="1"/>
    <xf numFmtId="0" fontId="33" fillId="0" borderId="0" xfId="0" applyFont="1"/>
    <xf numFmtId="167" fontId="5" fillId="9" borderId="0" xfId="0" applyNumberFormat="1" applyFont="1" applyFill="1" applyProtection="1">
      <protection locked="0"/>
    </xf>
    <xf numFmtId="165" fontId="5" fillId="9" borderId="0" xfId="0" applyNumberFormat="1" applyFont="1" applyFill="1" applyProtection="1">
      <protection locked="0"/>
    </xf>
    <xf numFmtId="0" fontId="34" fillId="12" borderId="0" xfId="0" applyFont="1" applyFill="1"/>
    <xf numFmtId="166" fontId="34" fillId="12" borderId="0" xfId="0" applyNumberFormat="1" applyFont="1" applyFill="1" applyProtection="1">
      <protection locked="0"/>
    </xf>
    <xf numFmtId="0" fontId="34" fillId="12" borderId="0" xfId="0" applyFont="1" applyFill="1" applyProtection="1">
      <protection locked="0"/>
    </xf>
    <xf numFmtId="0" fontId="35" fillId="12" borderId="0" xfId="0" applyFont="1" applyFill="1"/>
  </cellXfs>
  <cellStyles count="2">
    <cellStyle name="Moeda" xfId="1" builtinId="4"/>
    <cellStyle name="Normal" xfId="0" builtinId="0"/>
  </cellStyles>
  <dxfs count="4">
    <dxf>
      <font>
        <color rgb="FF006100"/>
      </font>
      <fill>
        <patternFill patternType="solid">
          <fgColor indexed="64"/>
          <bgColor rgb="FFC6EFCE"/>
        </patternFill>
      </fill>
    </dxf>
    <dxf>
      <font>
        <color rgb="FFC8102E"/>
      </font>
      <fill>
        <patternFill patternType="solid">
          <fgColor indexed="64"/>
          <bgColor rgb="FFFFC7CE"/>
        </patternFill>
      </fill>
    </dxf>
    <dxf>
      <font>
        <color rgb="FF006100"/>
      </font>
      <fill>
        <patternFill patternType="solid">
          <fgColor indexed="64"/>
          <bgColor rgb="FFC6EFCE"/>
        </patternFill>
      </fill>
    </dxf>
    <dxf>
      <font>
        <color rgb="FFC8102E"/>
      </font>
      <fill>
        <patternFill patternType="solid">
          <fgColor indexed="64"/>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Distribuição de Custos (com Iniciais)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'SMART SUMMARY'!$F$101</c:f>
              <c:strCache>
                <c:ptCount val="1"/>
                <c:pt idx="0">
                  <c:v>With Initial ($)</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A72-4A99-BD64-E27F4A5C12BB}"/>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A72-4A99-BD64-E27F4A5C12BB}"/>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A72-4A99-BD64-E27F4A5C12BB}"/>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AA72-4A99-BD64-E27F4A5C12BB}"/>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AA72-4A99-BD64-E27F4A5C12BB}"/>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AA72-4A99-BD64-E27F4A5C12BB}"/>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AA72-4A99-BD64-E27F4A5C12BB}"/>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AA72-4A99-BD64-E27F4A5C12BB}"/>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AA72-4A99-BD64-E27F4A5C12BB}"/>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AA72-4A99-BD64-E27F4A5C12BB}"/>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AA72-4A99-BD64-E27F4A5C12BB}"/>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AA72-4A99-BD64-E27F4A5C12BB}"/>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AA72-4A99-BD64-E27F4A5C12BB}"/>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AA72-4A99-BD64-E27F4A5C12BB}"/>
              </c:ext>
            </c:extLst>
          </c:dPt>
          <c:dLbls>
            <c:dLbl>
              <c:idx val="0"/>
              <c:layout>
                <c:manualLayout>
                  <c:x val="-0.12949059492563431"/>
                  <c:y val="-0.14020158938466026"/>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AA72-4A99-BD64-E27F4A5C12BB}"/>
                </c:ext>
              </c:extLst>
            </c:dLbl>
            <c:dLbl>
              <c:idx val="1"/>
              <c:layout>
                <c:manualLayout>
                  <c:x val="0.10289785651793526"/>
                  <c:y val="-0.41562736949547974"/>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AA72-4A99-BD64-E27F4A5C12BB}"/>
                </c:ext>
              </c:extLst>
            </c:dLbl>
            <c:dLbl>
              <c:idx val="7"/>
              <c:layout>
                <c:manualLayout>
                  <c:x val="8.4592300962379699E-2"/>
                  <c:y val="-5.0692621755613881E-3"/>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F-AA72-4A99-BD64-E27F4A5C12BB}"/>
                </c:ext>
              </c:extLst>
            </c:dLbl>
            <c:dLbl>
              <c:idx val="8"/>
              <c:layout>
                <c:manualLayout>
                  <c:x val="0.14410640857392826"/>
                  <c:y val="-3.9118547681539807E-3"/>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1-AA72-4A99-BD64-E27F4A5C12BB}"/>
                </c:ext>
              </c:extLst>
            </c:dLbl>
            <c:dLbl>
              <c:idx val="13"/>
              <c:layout>
                <c:manualLayout>
                  <c:x val="-1.5801071741032357E-2"/>
                  <c:y val="-8.6672863808690576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1B-AA72-4A99-BD64-E27F4A5C12BB}"/>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'SMART SUMMARY'!$E$102:$E$115</c:f>
              <c:strCache>
                <c:ptCount val="14"/>
                <c:pt idx="0">
                  <c:v>🏠 Housing</c:v>
                </c:pt>
                <c:pt idx="1">
                  <c:v>📡 Communication</c:v>
                </c:pt>
                <c:pt idx="2">
                  <c:v>🏥 Health and Insurance</c:v>
                </c:pt>
                <c:pt idx="3">
                  <c:v>🚌 Transport</c:v>
                </c:pt>
                <c:pt idx="4">
                  <c:v>🎓 Education</c:v>
                </c:pt>
                <c:pt idx="5">
                  <c:v>📺 Subscriptions</c:v>
                </c:pt>
                <c:pt idx="6">
                  <c:v>💪 Fitness</c:v>
                </c:pt>
                <c:pt idx="7">
                  <c:v>🍽️ Food</c:v>
                </c:pt>
                <c:pt idx="8">
                  <c:v>🎉 Leisure and Social</c:v>
                </c:pt>
                <c:pt idx="9">
                  <c:v>💈 Personal Care</c:v>
                </c:pt>
                <c:pt idx="10">
                  <c:v>👕 Clothing</c:v>
                </c:pt>
                <c:pt idx="11">
                  <c:v>💸 Transfers</c:v>
                </c:pt>
                <c:pt idx="12">
                  <c:v>📦 Other Variable</c:v>
                </c:pt>
                <c:pt idx="13">
                  <c:v>⚡ Initial Costs (average)</c:v>
                </c:pt>
              </c:strCache>
            </c:strRef>
          </c:cat>
          <c:val>
            <c:numRef>
              <c:f>'SMART SUMMARY'!$F$102:$F$115</c:f>
              <c:numCache>
                <c:formatCode>_-"$"* #,##0_-;\-"$"* #,##0_-;_-"$"* "-"??_-;_-@_-</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1C-AA72-4A99-BD64-E27F4A5C12BB}"/>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Distribuição de Custos (sem Iniciais)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'SMART SUMMARY'!$M$101</c:f>
              <c:strCache>
                <c:ptCount val="1"/>
                <c:pt idx="0">
                  <c:v>Without Initial ($)</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D10-4BFB-815E-3F6D82B2DF7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D10-4BFB-815E-3F6D82B2DF7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D10-4BFB-815E-3F6D82B2DF7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BD10-4BFB-815E-3F6D82B2DF7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BD10-4BFB-815E-3F6D82B2DF7A}"/>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BD10-4BFB-815E-3F6D82B2DF7A}"/>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BD10-4BFB-815E-3F6D82B2DF7A}"/>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BD10-4BFB-815E-3F6D82B2DF7A}"/>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BD10-4BFB-815E-3F6D82B2DF7A}"/>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BD10-4BFB-815E-3F6D82B2DF7A}"/>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BD10-4BFB-815E-3F6D82B2DF7A}"/>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BD10-4BFB-815E-3F6D82B2DF7A}"/>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BD10-4BFB-815E-3F6D82B2DF7A}"/>
              </c:ext>
            </c:extLst>
          </c:dPt>
          <c:dLbls>
            <c:dLbl>
              <c:idx val="0"/>
              <c:layout>
                <c:manualLayout>
                  <c:x val="0.12122028380949301"/>
                  <c:y val="-3.5895304753572471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BD10-4BFB-815E-3F6D82B2DF7A}"/>
                </c:ext>
              </c:extLst>
            </c:dLbl>
            <c:dLbl>
              <c:idx val="2"/>
              <c:layout>
                <c:manualLayout>
                  <c:x val="6.0960619142319733E-2"/>
                  <c:y val="-3.9118547681539807E-3"/>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BD10-4BFB-815E-3F6D82B2DF7A}"/>
                </c:ext>
              </c:extLst>
            </c:dLbl>
            <c:dLbl>
              <c:idx val="7"/>
              <c:layout>
                <c:manualLayout>
                  <c:x val="-4.0515880073512374E-2"/>
                  <c:y val="-2.5196850393700787E-2"/>
                </c:manualLayout>
              </c:layout>
              <c:showLegendKey val="0"/>
              <c:showVal val="0"/>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F-BD10-4BFB-815E-3F6D82B2DF7A}"/>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'SMART SUMMARY'!$L$102:$L$114</c:f>
              <c:strCache>
                <c:ptCount val="13"/>
                <c:pt idx="0">
                  <c:v>🏠 Housing</c:v>
                </c:pt>
                <c:pt idx="1">
                  <c:v>📡 Communication</c:v>
                </c:pt>
                <c:pt idx="2">
                  <c:v>🏥 Health and Insurance</c:v>
                </c:pt>
                <c:pt idx="3">
                  <c:v>🚌 Transport</c:v>
                </c:pt>
                <c:pt idx="4">
                  <c:v>🎓 Education</c:v>
                </c:pt>
                <c:pt idx="5">
                  <c:v>📺 Subscriptions</c:v>
                </c:pt>
                <c:pt idx="6">
                  <c:v>💪 Fitness</c:v>
                </c:pt>
                <c:pt idx="7">
                  <c:v>🍽️ Food</c:v>
                </c:pt>
                <c:pt idx="8">
                  <c:v>🎉 Leisure and Social</c:v>
                </c:pt>
                <c:pt idx="9">
                  <c:v>💈 Personal Care</c:v>
                </c:pt>
                <c:pt idx="10">
                  <c:v>👕 Clothing</c:v>
                </c:pt>
                <c:pt idx="11">
                  <c:v>💸 Transfers</c:v>
                </c:pt>
                <c:pt idx="12">
                  <c:v>📦 Other Variable</c:v>
                </c:pt>
              </c:strCache>
            </c:strRef>
          </c:cat>
          <c:val>
            <c:numRef>
              <c:f>'SMART SUMMARY'!$M$102:$M$114</c:f>
              <c:numCache>
                <c:formatCode>"$"#,##0.00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1A-BD10-4BFB-815E-3F6D82B2DF7A}"/>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Saldo vs Receita Semanal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strRef>
              <c:f>'SMART SUMMARY'!$B$101</c:f>
              <c:strCache>
                <c:ptCount val="1"/>
                <c:pt idx="0">
                  <c:v>Projected Balance ($)</c:v>
                </c:pt>
              </c:strCache>
            </c:strRef>
          </c:tx>
          <c:spPr>
            <a:ln w="28575" cap="rnd">
              <a:solidFill>
                <a:schemeClr val="accent2"/>
              </a:solidFill>
              <a:round/>
            </a:ln>
            <a:effectLst/>
          </c:spPr>
          <c:marker>
            <c:symbol val="none"/>
          </c:marker>
          <c:cat>
            <c:numRef>
              <c:f>'SMART SUMMARY'!$A$102:$A$153</c:f>
              <c:numCache>
                <c:formatCode>General</c:formatCode>
                <c:ptCount val="52"/>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numCache>
            </c:numRef>
          </c:cat>
          <c:val>
            <c:numRef>
              <c:f>'SMART SUMMARY'!$B$102:$B$153</c:f>
              <c:numCache>
                <c:formatCode>_-"$"* #,##0_-;\-"$"* #,##0_-;_-"$"* "-"??_-;_-@_-</c:formatCode>
                <c:ptCount val="5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numCache>
            </c:numRef>
          </c:val>
          <c:smooth val="0"/>
          <c:extLst>
            <c:ext xmlns:c16="http://schemas.microsoft.com/office/drawing/2014/chart" uri="{C3380CC4-5D6E-409C-BE32-E72D297353CC}">
              <c16:uniqueId val="{00000000-8CE1-4319-974F-F6B229D3CBA1}"/>
            </c:ext>
          </c:extLst>
        </c:ser>
        <c:ser>
          <c:idx val="2"/>
          <c:order val="1"/>
          <c:tx>
            <c:strRef>
              <c:f>'SMART SUMMARY'!$C$101</c:f>
              <c:strCache>
                <c:ptCount val="1"/>
                <c:pt idx="0">
                  <c:v>Weekly Revenue ($)</c:v>
                </c:pt>
              </c:strCache>
            </c:strRef>
          </c:tx>
          <c:spPr>
            <a:ln w="28575" cap="rnd">
              <a:solidFill>
                <a:schemeClr val="accent3"/>
              </a:solidFill>
              <a:round/>
            </a:ln>
            <a:effectLst/>
          </c:spPr>
          <c:marker>
            <c:symbol val="none"/>
          </c:marker>
          <c:cat>
            <c:numRef>
              <c:f>'SMART SUMMARY'!$A$102:$A$153</c:f>
              <c:numCache>
                <c:formatCode>General</c:formatCode>
                <c:ptCount val="52"/>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pt idx="49">
                  <c:v>50</c:v>
                </c:pt>
                <c:pt idx="50">
                  <c:v>51</c:v>
                </c:pt>
                <c:pt idx="51">
                  <c:v>52</c:v>
                </c:pt>
              </c:numCache>
            </c:numRef>
          </c:cat>
          <c:val>
            <c:numRef>
              <c:f>'SMART SUMMARY'!$C$102:$C$153</c:f>
              <c:numCache>
                <c:formatCode>_-"$"* #,##0_-;\-"$"* #,##0_-;_-"$"* "-"??_-;_-@_-</c:formatCode>
                <c:ptCount val="52"/>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numCache>
            </c:numRef>
          </c:val>
          <c:smooth val="0"/>
          <c:extLst>
            <c:ext xmlns:c16="http://schemas.microsoft.com/office/drawing/2014/chart" uri="{C3380CC4-5D6E-409C-BE32-E72D297353CC}">
              <c16:uniqueId val="{00000001-8CE1-4319-974F-F6B229D3CBA1}"/>
            </c:ext>
          </c:extLst>
        </c:ser>
        <c:dLbls>
          <c:showLegendKey val="0"/>
          <c:showVal val="0"/>
          <c:showCatName val="0"/>
          <c:showSerName val="0"/>
          <c:showPercent val="0"/>
          <c:showBubbleSize val="0"/>
        </c:dLbls>
        <c:smooth val="0"/>
        <c:axId val="936507336"/>
        <c:axId val="936510576"/>
      </c:lineChart>
      <c:catAx>
        <c:axId val="936507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36510576"/>
        <c:crosses val="autoZero"/>
        <c:auto val="1"/>
        <c:lblAlgn val="ctr"/>
        <c:lblOffset val="100"/>
        <c:noMultiLvlLbl val="0"/>
      </c:catAx>
      <c:valAx>
        <c:axId val="93651057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quot;$&quot;* #,##0_-;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365073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Comparação entre Cenários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'SMART SUMMARY'!$J$100</c:f>
              <c:strCache>
                <c:ptCount val="1"/>
                <c:pt idx="0">
                  <c:v>Ending Balance ($)</c:v>
                </c:pt>
              </c:strCache>
            </c:strRef>
          </c:tx>
          <c:spPr>
            <a:solidFill>
              <a:schemeClr val="accent1"/>
            </a:solidFill>
            <a:ln>
              <a:noFill/>
            </a:ln>
            <a:effectLst/>
          </c:spPr>
          <c:invertIfNegative val="0"/>
          <c:cat>
            <c:strRef>
              <c:f>'SMART SUMMARY'!$I$101:$I$103</c:f>
              <c:strCache>
                <c:ptCount val="3"/>
                <c:pt idx="0">
                  <c:v>Optimistic</c:v>
                </c:pt>
                <c:pt idx="1">
                  <c:v>Realistic</c:v>
                </c:pt>
                <c:pt idx="2">
                  <c:v>Pessimistic</c:v>
                </c:pt>
              </c:strCache>
            </c:strRef>
          </c:cat>
          <c:val>
            <c:numRef>
              <c:f>'SMART SUMMARY'!$J$101:$J$103</c:f>
              <c:numCache>
                <c:formatCode>_-"$"* #,##0_-;\-"$"* #,##0_-;_-"$"* "-"??_-;_-@_-</c:formatCode>
                <c:ptCount val="3"/>
                <c:pt idx="0" formatCode="&quot;$&quot;#,##0.00">
                  <c:v>#N/A</c:v>
                </c:pt>
                <c:pt idx="1">
                  <c:v>#N/A</c:v>
                </c:pt>
                <c:pt idx="2">
                  <c:v>#N/A</c:v>
                </c:pt>
              </c:numCache>
            </c:numRef>
          </c:val>
          <c:extLst>
            <c:ext xmlns:c16="http://schemas.microsoft.com/office/drawing/2014/chart" uri="{C3380CC4-5D6E-409C-BE32-E72D297353CC}">
              <c16:uniqueId val="{00000000-11E2-495E-80A9-31F30BA30429}"/>
            </c:ext>
          </c:extLst>
        </c:ser>
        <c:dLbls>
          <c:showLegendKey val="0"/>
          <c:showVal val="0"/>
          <c:showCatName val="0"/>
          <c:showSerName val="0"/>
          <c:showPercent val="0"/>
          <c:showBubbleSize val="0"/>
        </c:dLbls>
        <c:gapWidth val="182"/>
        <c:axId val="992369608"/>
        <c:axId val="992373208"/>
      </c:barChart>
      <c:catAx>
        <c:axId val="9923696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2373208"/>
        <c:crosses val="autoZero"/>
        <c:auto val="1"/>
        <c:lblAlgn val="ctr"/>
        <c:lblOffset val="100"/>
        <c:noMultiLvlLbl val="0"/>
      </c:catAx>
      <c:valAx>
        <c:axId val="992373208"/>
        <c:scaling>
          <c:orientation val="minMax"/>
        </c:scaling>
        <c:delete val="0"/>
        <c:axPos val="b"/>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236960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0</xdr:colOff>
      <xdr:row>33</xdr:row>
      <xdr:rowOff>0</xdr:rowOff>
    </xdr:from>
    <xdr:to>
      <xdr:col>1</xdr:col>
      <xdr:colOff>633412</xdr:colOff>
      <xdr:row>48</xdr:row>
      <xdr:rowOff>28575</xdr:rowOff>
    </xdr:to>
    <xdr:graphicFrame macro="">
      <xdr:nvGraphicFramePr>
        <xdr:cNvPr id="2" name="Chart 1">
          <a:extLst>
            <a:ext uri="{FF2B5EF4-FFF2-40B4-BE49-F238E27FC236}">
              <a16:creationId xmlns:a16="http://schemas.microsoft.com/office/drawing/2014/main" id="{AEC90466-39CD-41AB-BA45-BF8C101008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709612</xdr:colOff>
      <xdr:row>33</xdr:row>
      <xdr:rowOff>4762</xdr:rowOff>
    </xdr:from>
    <xdr:to>
      <xdr:col>5</xdr:col>
      <xdr:colOff>542925</xdr:colOff>
      <xdr:row>48</xdr:row>
      <xdr:rowOff>33337</xdr:rowOff>
    </xdr:to>
    <xdr:graphicFrame macro="">
      <xdr:nvGraphicFramePr>
        <xdr:cNvPr id="3" name="Chart 5">
          <a:extLst>
            <a:ext uri="{FF2B5EF4-FFF2-40B4-BE49-F238E27FC236}">
              <a16:creationId xmlns:a16="http://schemas.microsoft.com/office/drawing/2014/main" id="{A57B4E99-D5AC-4760-B786-372EE83756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xdr:colOff>
      <xdr:row>48</xdr:row>
      <xdr:rowOff>123825</xdr:rowOff>
    </xdr:from>
    <xdr:to>
      <xdr:col>1</xdr:col>
      <xdr:colOff>638174</xdr:colOff>
      <xdr:row>63</xdr:row>
      <xdr:rowOff>152400</xdr:rowOff>
    </xdr:to>
    <xdr:graphicFrame macro="">
      <xdr:nvGraphicFramePr>
        <xdr:cNvPr id="4" name="Chart 6">
          <a:extLst>
            <a:ext uri="{FF2B5EF4-FFF2-40B4-BE49-F238E27FC236}">
              <a16:creationId xmlns:a16="http://schemas.microsoft.com/office/drawing/2014/main" id="{3FE68427-311D-4574-809D-2D35014DDD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0</xdr:colOff>
      <xdr:row>52</xdr:row>
      <xdr:rowOff>0</xdr:rowOff>
    </xdr:from>
    <xdr:to>
      <xdr:col>11</xdr:col>
      <xdr:colOff>619125</xdr:colOff>
      <xdr:row>67</xdr:row>
      <xdr:rowOff>28575</xdr:rowOff>
    </xdr:to>
    <xdr:graphicFrame macro="">
      <xdr:nvGraphicFramePr>
        <xdr:cNvPr id="5" name="Chart 7">
          <a:extLst>
            <a:ext uri="{FF2B5EF4-FFF2-40B4-BE49-F238E27FC236}">
              <a16:creationId xmlns:a16="http://schemas.microsoft.com/office/drawing/2014/main" id="{6582F5AF-7E48-493E-8789-E119039A8D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Angelo Zanella" id="{FE562774-410C-485C-A9A3-913CD4469EB8}" userId="af2dd840388484a8" providerId="Windows Live"/>
</personList>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C30" dT="2026-03-15T06:47:28.99" personId="{FE562774-410C-485C-A9A3-913CD4469EB8}" id="{A2994A94-A856-413E-82A5-D786E6BED2B7}">
    <text>Source: DHA/VisaEnvoy, https://visaenvoy.com/student-visa-fees/</text>
  </threadedComment>
  <threadedComment ref="C31" dT="2026-03-15T06:47:28.99" personId="{FE562774-410C-485C-A9A3-913CD4469EB8}" id="{41868BA3-D94B-46FA-AB44-89263EC352A7}">
    <text>Source: Green Wings Migration, https://greenwingsmigration.com.au/visa-fees-increase-july-1st-2025/</text>
  </threadedComment>
  <threadedComment ref="C32" dT="2026-03-15T06:47:29.01" personId="{FE562774-410C-485C-A9A3-913CD4469EB8}" id="{2D9FB9C8-2FF9-4468-8E04-6753B153A135}">
    <text>Source: Green Wings Migration, https://greenwingsmigration.com.au/visa-fees-increase-july-1st-2025/</text>
  </threadedComment>
  <threadedComment ref="C33" dT="2026-03-15T06:47:29.02" personId="{FE562774-410C-485C-A9A3-913CD4469EB8}" id="{3065C138-104E-44ED-BBA4-06EBCCC01E09}">
    <text>Source: Green Wings Migration, https://greenwingsmigration.com.au/visa-fees-increase-july-1st-2025/</text>
  </threadedComment>
  <threadedComment ref="C34" dT="2026-03-15T06:47:29.02" personId="{FE562774-410C-485C-A9A3-913CD4469EB8}" id="{98944B7F-A203-4815-98B2-50855A8C590C}">
    <text>Source: ICEF Monitor, https://monitor.icef.com/2026/03/australia-doubles-post-study-work-visa-application-fee/</text>
  </threadedComment>
  <threadedComment ref="C35" dT="2026-03-15T06:47:29.04" personId="{FE562774-410C-485C-A9A3-913CD4469EB8}" id="{E3225F10-9C60-4064-8354-F3C9A9B5E1FA}">
    <text>Source: DHA, https://immi.homeaffairs.gov.au/visas/getting-a-visa/fees-and-charges/current-visa-pricing</text>
  </threadedComment>
</ThreadedComments>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525"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2B729D38-AACD-4C29-99F0-B87C7384BA78}">
  <we:reference id="wa200009404" version="1.0.0.8" store="en-US" storeType="OMEX"/>
  <we:alternateReferences>
    <we:reference id="WA200009404" version="1.0.0.8" store="" storeType="OMEX"/>
  </we:alternateReferences>
  <we:properties>
    <we:property name="Office.AutoShowTaskpaneWithDocument" value="true"/>
    <we:property name="claude.fileId" value="&quot;ddfd0578-0b33-49f4-83e5-85ef6335265d&quot;"/>
  </we:properties>
  <we:bindings/>
  <we:snapshot xmlns:r="http://schemas.openxmlformats.org/officeDocument/2006/relationships"/>
</we:webextension>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8D3F6-F45A-47A7-93E2-4EC13AE0A218}">
  <sheetPr>
    <tabColor rgb="FF70AD47"/>
  </sheetPr>
  <dimension ref="A1:A50"/>
  <sheetViews>
    <sheetView tabSelected="1" topLeftCell="A24" workbookViewId="0">
      <selection activeCell="A11" sqref="A11"/>
    </sheetView>
  </sheetViews>
  <sheetFormatPr defaultRowHeight="14.5" x14ac:dyDescent="0.35"/>
  <cols>
    <col min="1" max="1" width="124.453125" customWidth="1"/>
  </cols>
  <sheetData>
    <row r="1" spans="1:1" ht="21" x14ac:dyDescent="0.5">
      <c r="A1" s="1" t="s">
        <v>44</v>
      </c>
    </row>
    <row r="3" spans="1:1" ht="18.5" x14ac:dyDescent="0.45">
      <c r="A3" s="2" t="s">
        <v>45</v>
      </c>
    </row>
    <row r="5" spans="1:1" x14ac:dyDescent="0.35">
      <c r="A5" s="3" t="s">
        <v>46</v>
      </c>
    </row>
    <row r="6" spans="1:1" x14ac:dyDescent="0.35">
      <c r="A6" t="s">
        <v>47</v>
      </c>
    </row>
    <row r="8" spans="1:1" x14ac:dyDescent="0.35">
      <c r="A8" s="3" t="s">
        <v>48</v>
      </c>
    </row>
    <row r="9" spans="1:1" x14ac:dyDescent="0.35">
      <c r="A9" s="4" t="s">
        <v>49</v>
      </c>
    </row>
    <row r="10" spans="1:1" x14ac:dyDescent="0.35">
      <c r="A10" s="79" t="s">
        <v>50</v>
      </c>
    </row>
    <row r="11" spans="1:1" x14ac:dyDescent="0.35">
      <c r="A11" s="70" t="s">
        <v>51</v>
      </c>
    </row>
    <row r="12" spans="1:1" x14ac:dyDescent="0.35">
      <c r="A12" s="71" t="s">
        <v>52</v>
      </c>
    </row>
    <row r="13" spans="1:1" x14ac:dyDescent="0.35">
      <c r="A13" s="72" t="s">
        <v>53</v>
      </c>
    </row>
    <row r="14" spans="1:1" x14ac:dyDescent="0.35">
      <c r="A14" s="73" t="s">
        <v>54</v>
      </c>
    </row>
    <row r="16" spans="1:1" x14ac:dyDescent="0.35">
      <c r="A16" t="s">
        <v>55</v>
      </c>
    </row>
    <row r="17" spans="1:1" x14ac:dyDescent="0.35">
      <c r="A17" t="s">
        <v>56</v>
      </c>
    </row>
    <row r="20" spans="1:1" x14ac:dyDescent="0.35">
      <c r="A20" s="3" t="s">
        <v>57</v>
      </c>
    </row>
    <row r="21" spans="1:1" x14ac:dyDescent="0.35">
      <c r="A21" t="s">
        <v>58</v>
      </c>
    </row>
    <row r="23" spans="1:1" x14ac:dyDescent="0.35">
      <c r="A23" s="3" t="s">
        <v>59</v>
      </c>
    </row>
    <row r="24" spans="1:1" x14ac:dyDescent="0.35">
      <c r="A24" t="s">
        <v>60</v>
      </c>
    </row>
    <row r="26" spans="1:1" x14ac:dyDescent="0.35">
      <c r="A26" s="3" t="s">
        <v>61</v>
      </c>
    </row>
    <row r="27" spans="1:1" x14ac:dyDescent="0.35">
      <c r="A27" t="s">
        <v>62</v>
      </c>
    </row>
    <row r="29" spans="1:1" x14ac:dyDescent="0.35">
      <c r="A29" s="3" t="s">
        <v>63</v>
      </c>
    </row>
    <row r="30" spans="1:1" x14ac:dyDescent="0.35">
      <c r="A30" t="s">
        <v>64</v>
      </c>
    </row>
    <row r="32" spans="1:1" x14ac:dyDescent="0.35">
      <c r="A32" s="3" t="s">
        <v>65</v>
      </c>
    </row>
    <row r="33" spans="1:1" x14ac:dyDescent="0.35">
      <c r="A33" t="s">
        <v>66</v>
      </c>
    </row>
    <row r="35" spans="1:1" x14ac:dyDescent="0.35">
      <c r="A35" s="3" t="s">
        <v>67</v>
      </c>
    </row>
    <row r="36" spans="1:1" x14ac:dyDescent="0.35">
      <c r="A36" t="s">
        <v>68</v>
      </c>
    </row>
    <row r="38" spans="1:1" x14ac:dyDescent="0.35">
      <c r="A38" s="3" t="s">
        <v>69</v>
      </c>
    </row>
    <row r="39" spans="1:1" x14ac:dyDescent="0.35">
      <c r="A39" t="s">
        <v>70</v>
      </c>
    </row>
    <row r="41" spans="1:1" x14ac:dyDescent="0.35">
      <c r="A41" t="s">
        <v>71</v>
      </c>
    </row>
    <row r="42" spans="1:1" x14ac:dyDescent="0.35">
      <c r="A42" t="s">
        <v>72</v>
      </c>
    </row>
    <row r="45" spans="1:1" x14ac:dyDescent="0.35">
      <c r="A45" s="3" t="s">
        <v>73</v>
      </c>
    </row>
    <row r="46" spans="1:1" x14ac:dyDescent="0.35">
      <c r="A46" t="s">
        <v>74</v>
      </c>
    </row>
    <row r="48" spans="1:1" x14ac:dyDescent="0.35">
      <c r="A48" s="5" t="s">
        <v>75</v>
      </c>
    </row>
    <row r="49" spans="1:1" x14ac:dyDescent="0.35">
      <c r="A49" t="s">
        <v>76</v>
      </c>
    </row>
    <row r="50" spans="1:1" ht="16" x14ac:dyDescent="0.4">
      <c r="A50" s="6" t="s">
        <v>0</v>
      </c>
    </row>
  </sheetData>
  <sheetProtection algorithmName="SHA-512" hashValue="2mYN3Lrj+lRhEqV0N+kkzz+ZZPFwxfjlhn/klBveMGS/5Q/7tDc1uwRBTQugx6CwshjzqQxvHB4GAsuPYxHmTA==" saltValue="Jkz8fZm51TeCV5F2eJVGBg==" spinCount="100000" sheet="1" objects="1" scenarios="1" selectLockedCells="1" sort="0" autoFilter="0"/>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3A604-4C08-4891-8CD1-5CB48188E50E}">
  <sheetPr>
    <tabColor rgb="FF70AD47"/>
  </sheetPr>
  <dimension ref="A1:R64"/>
  <sheetViews>
    <sheetView topLeftCell="A18" workbookViewId="0">
      <selection activeCell="C33" sqref="C33"/>
    </sheetView>
  </sheetViews>
  <sheetFormatPr defaultRowHeight="14.5" x14ac:dyDescent="0.35"/>
  <cols>
    <col min="1" max="1" width="42.6328125" customWidth="1"/>
    <col min="2" max="2" width="19.54296875" customWidth="1"/>
    <col min="3" max="3" width="23.08984375" customWidth="1"/>
    <col min="4" max="4" width="39.08984375" customWidth="1"/>
    <col min="5" max="18" width="19.54296875" customWidth="1"/>
  </cols>
  <sheetData>
    <row r="1" spans="1:18" ht="18.5" x14ac:dyDescent="0.45">
      <c r="A1" s="2" t="s">
        <v>77</v>
      </c>
    </row>
    <row r="3" spans="1:18" x14ac:dyDescent="0.35">
      <c r="A3" s="10" t="s">
        <v>78</v>
      </c>
      <c r="B3" s="22" t="s">
        <v>1</v>
      </c>
    </row>
    <row r="4" spans="1:18" x14ac:dyDescent="0.35">
      <c r="A4" s="10" t="s">
        <v>79</v>
      </c>
      <c r="B4" s="22" t="s">
        <v>80</v>
      </c>
    </row>
    <row r="6" spans="1:18" x14ac:dyDescent="0.35">
      <c r="A6" s="3" t="s">
        <v>81</v>
      </c>
    </row>
    <row r="7" spans="1:18" x14ac:dyDescent="0.35">
      <c r="A7" s="11" t="s">
        <v>82</v>
      </c>
      <c r="B7" s="11" t="s">
        <v>83</v>
      </c>
      <c r="C7" s="11" t="s">
        <v>84</v>
      </c>
      <c r="D7" s="11" t="s">
        <v>85</v>
      </c>
      <c r="E7" s="11" t="s">
        <v>86</v>
      </c>
      <c r="F7" s="11" t="s">
        <v>87</v>
      </c>
      <c r="G7" s="11" t="s">
        <v>88</v>
      </c>
      <c r="H7" s="11" t="s">
        <v>89</v>
      </c>
      <c r="I7" s="11" t="s">
        <v>90</v>
      </c>
      <c r="J7" s="11" t="s">
        <v>91</v>
      </c>
      <c r="K7" s="11" t="s">
        <v>92</v>
      </c>
      <c r="L7" s="11" t="s">
        <v>93</v>
      </c>
      <c r="M7" s="11" t="s">
        <v>94</v>
      </c>
      <c r="N7" s="11" t="s">
        <v>95</v>
      </c>
      <c r="O7" s="11" t="s">
        <v>96</v>
      </c>
      <c r="P7" s="11" t="s">
        <v>97</v>
      </c>
      <c r="Q7" s="11" t="s">
        <v>98</v>
      </c>
      <c r="R7" s="11" t="s">
        <v>99</v>
      </c>
    </row>
    <row r="8" spans="1:18" x14ac:dyDescent="0.35">
      <c r="A8" t="s">
        <v>1</v>
      </c>
      <c r="B8" s="34">
        <v>350</v>
      </c>
      <c r="C8" s="34">
        <v>120</v>
      </c>
      <c r="D8" s="34">
        <v>40</v>
      </c>
      <c r="E8" s="34">
        <v>25</v>
      </c>
      <c r="F8" s="34">
        <v>70</v>
      </c>
      <c r="G8" s="34">
        <v>30</v>
      </c>
      <c r="H8" s="34">
        <v>130</v>
      </c>
      <c r="I8" s="34">
        <v>20</v>
      </c>
      <c r="J8" s="34">
        <v>50</v>
      </c>
      <c r="K8" s="34">
        <v>0</v>
      </c>
      <c r="L8" s="34">
        <v>20</v>
      </c>
      <c r="M8" s="34">
        <v>30</v>
      </c>
      <c r="N8" s="34">
        <v>5</v>
      </c>
      <c r="O8" s="34">
        <v>15</v>
      </c>
      <c r="P8" s="74">
        <v>28.26</v>
      </c>
      <c r="Q8" t="s">
        <v>25</v>
      </c>
      <c r="R8" s="14">
        <v>46082</v>
      </c>
    </row>
    <row r="9" spans="1:18" x14ac:dyDescent="0.35">
      <c r="A9" t="s">
        <v>2</v>
      </c>
      <c r="B9" s="34">
        <v>320</v>
      </c>
      <c r="C9" s="34">
        <v>110</v>
      </c>
      <c r="D9" s="34">
        <v>45</v>
      </c>
      <c r="E9" s="34">
        <v>20</v>
      </c>
      <c r="F9" s="34">
        <v>65</v>
      </c>
      <c r="G9" s="34">
        <v>30</v>
      </c>
      <c r="H9" s="34">
        <v>125</v>
      </c>
      <c r="I9" s="34">
        <v>18</v>
      </c>
      <c r="J9" s="34">
        <v>45</v>
      </c>
      <c r="K9" s="34">
        <v>0</v>
      </c>
      <c r="L9" s="34">
        <v>20</v>
      </c>
      <c r="M9" s="34">
        <v>30</v>
      </c>
      <c r="N9" s="34">
        <v>5</v>
      </c>
      <c r="O9" s="34">
        <v>14</v>
      </c>
      <c r="P9" s="74">
        <v>28.26</v>
      </c>
      <c r="Q9" t="s">
        <v>25</v>
      </c>
      <c r="R9" s="14">
        <v>46082</v>
      </c>
    </row>
    <row r="10" spans="1:18" x14ac:dyDescent="0.35">
      <c r="A10" t="s">
        <v>3</v>
      </c>
      <c r="B10" s="34">
        <v>300</v>
      </c>
      <c r="C10" s="34">
        <v>100</v>
      </c>
      <c r="D10" s="34">
        <v>35</v>
      </c>
      <c r="E10" s="34">
        <v>20</v>
      </c>
      <c r="F10" s="34">
        <v>65</v>
      </c>
      <c r="G10" s="34">
        <v>30</v>
      </c>
      <c r="H10" s="34">
        <v>120</v>
      </c>
      <c r="I10" s="34">
        <v>16</v>
      </c>
      <c r="J10" s="34">
        <v>40</v>
      </c>
      <c r="K10" s="34">
        <v>0</v>
      </c>
      <c r="L10" s="34">
        <v>18</v>
      </c>
      <c r="M10" s="34">
        <v>25</v>
      </c>
      <c r="N10" s="34">
        <v>5</v>
      </c>
      <c r="O10" s="34">
        <v>13</v>
      </c>
      <c r="P10" s="74">
        <v>28.26</v>
      </c>
      <c r="Q10" t="s">
        <v>25</v>
      </c>
      <c r="R10" s="14">
        <v>46082</v>
      </c>
    </row>
    <row r="11" spans="1:18" x14ac:dyDescent="0.35">
      <c r="A11" t="s">
        <v>4</v>
      </c>
      <c r="B11" s="34">
        <v>310</v>
      </c>
      <c r="C11" s="34">
        <v>115</v>
      </c>
      <c r="D11" s="34">
        <v>40</v>
      </c>
      <c r="E11" s="34">
        <v>25</v>
      </c>
      <c r="F11" s="34">
        <v>65</v>
      </c>
      <c r="G11" s="34">
        <v>30</v>
      </c>
      <c r="H11" s="34">
        <v>125</v>
      </c>
      <c r="I11" s="34">
        <v>18</v>
      </c>
      <c r="J11" s="34">
        <v>45</v>
      </c>
      <c r="K11" s="34">
        <v>0</v>
      </c>
      <c r="L11" s="34">
        <v>18</v>
      </c>
      <c r="M11" s="34">
        <v>28</v>
      </c>
      <c r="N11" s="34">
        <v>5</v>
      </c>
      <c r="O11" s="34">
        <v>14</v>
      </c>
      <c r="P11" s="74">
        <v>28.26</v>
      </c>
      <c r="Q11" t="s">
        <v>25</v>
      </c>
      <c r="R11" s="14">
        <v>46082</v>
      </c>
    </row>
    <row r="12" spans="1:18" x14ac:dyDescent="0.35">
      <c r="A12" t="s">
        <v>5</v>
      </c>
      <c r="B12" s="34">
        <v>270</v>
      </c>
      <c r="C12" s="34">
        <v>95</v>
      </c>
      <c r="D12" s="34">
        <v>35</v>
      </c>
      <c r="E12" s="34">
        <v>18</v>
      </c>
      <c r="F12" s="34">
        <v>60</v>
      </c>
      <c r="G12" s="34">
        <v>25</v>
      </c>
      <c r="H12" s="34">
        <v>115</v>
      </c>
      <c r="I12" s="34">
        <v>15</v>
      </c>
      <c r="J12" s="34">
        <v>35</v>
      </c>
      <c r="K12" s="34">
        <v>0</v>
      </c>
      <c r="L12" s="34">
        <v>15</v>
      </c>
      <c r="M12" s="34">
        <v>25</v>
      </c>
      <c r="N12" s="34">
        <v>5</v>
      </c>
      <c r="O12" s="34">
        <v>12</v>
      </c>
      <c r="P12" s="74">
        <v>28.26</v>
      </c>
      <c r="Q12" t="s">
        <v>25</v>
      </c>
      <c r="R12" s="14">
        <v>46082</v>
      </c>
    </row>
    <row r="13" spans="1:18" x14ac:dyDescent="0.35">
      <c r="A13" t="s">
        <v>6</v>
      </c>
      <c r="B13" s="34">
        <v>330</v>
      </c>
      <c r="C13" s="34">
        <v>125</v>
      </c>
      <c r="D13" s="34">
        <v>45</v>
      </c>
      <c r="E13" s="34">
        <v>22</v>
      </c>
      <c r="F13" s="34">
        <v>70</v>
      </c>
      <c r="G13" s="34">
        <v>30</v>
      </c>
      <c r="H13" s="34">
        <v>130</v>
      </c>
      <c r="I13" s="34">
        <v>20</v>
      </c>
      <c r="J13" s="34">
        <v>40</v>
      </c>
      <c r="K13" s="34">
        <v>0</v>
      </c>
      <c r="L13" s="34">
        <v>20</v>
      </c>
      <c r="M13" s="34">
        <v>30</v>
      </c>
      <c r="N13" s="34">
        <v>5</v>
      </c>
      <c r="O13" s="34">
        <v>15</v>
      </c>
      <c r="P13" s="74">
        <v>28.26</v>
      </c>
      <c r="Q13" t="s">
        <v>25</v>
      </c>
      <c r="R13" s="14">
        <v>46082</v>
      </c>
    </row>
    <row r="14" spans="1:18" x14ac:dyDescent="0.35">
      <c r="A14" t="s">
        <v>7</v>
      </c>
      <c r="B14" s="34">
        <v>280</v>
      </c>
      <c r="C14" s="34">
        <v>100</v>
      </c>
      <c r="D14" s="34">
        <v>40</v>
      </c>
      <c r="E14" s="34">
        <v>18</v>
      </c>
      <c r="F14" s="34">
        <v>60</v>
      </c>
      <c r="G14" s="34">
        <v>25</v>
      </c>
      <c r="H14" s="34">
        <v>115</v>
      </c>
      <c r="I14" s="34">
        <v>15</v>
      </c>
      <c r="J14" s="34">
        <v>35</v>
      </c>
      <c r="K14" s="34">
        <v>0</v>
      </c>
      <c r="L14" s="34">
        <v>15</v>
      </c>
      <c r="M14" s="34">
        <v>25</v>
      </c>
      <c r="N14" s="34">
        <v>5</v>
      </c>
      <c r="O14" s="34">
        <v>12</v>
      </c>
      <c r="P14" s="74">
        <v>28.26</v>
      </c>
      <c r="Q14" t="s">
        <v>25</v>
      </c>
      <c r="R14" s="14">
        <v>46082</v>
      </c>
    </row>
    <row r="15" spans="1:18" x14ac:dyDescent="0.35">
      <c r="A15" t="s">
        <v>8</v>
      </c>
      <c r="B15" s="34">
        <v>310</v>
      </c>
      <c r="C15" s="34">
        <v>105</v>
      </c>
      <c r="D15" s="34">
        <v>35</v>
      </c>
      <c r="E15" s="34">
        <v>20</v>
      </c>
      <c r="F15" s="34">
        <v>65</v>
      </c>
      <c r="G15" s="34">
        <v>30</v>
      </c>
      <c r="H15" s="34">
        <v>120</v>
      </c>
      <c r="I15" s="34">
        <v>16</v>
      </c>
      <c r="J15" s="34">
        <v>40</v>
      </c>
      <c r="K15" s="34">
        <v>0</v>
      </c>
      <c r="L15" s="34">
        <v>18</v>
      </c>
      <c r="M15" s="34">
        <v>28</v>
      </c>
      <c r="N15" s="34">
        <v>5</v>
      </c>
      <c r="O15" s="34">
        <v>13</v>
      </c>
      <c r="P15" s="74">
        <v>28.26</v>
      </c>
      <c r="Q15" t="s">
        <v>25</v>
      </c>
      <c r="R15" s="14">
        <v>46082</v>
      </c>
    </row>
    <row r="17" spans="1:16" x14ac:dyDescent="0.35">
      <c r="A17" s="3" t="s">
        <v>100</v>
      </c>
    </row>
    <row r="18" spans="1:16" x14ac:dyDescent="0.35">
      <c r="A18" s="11" t="s">
        <v>82</v>
      </c>
      <c r="B18" s="11" t="s">
        <v>101</v>
      </c>
      <c r="C18" s="11" t="s">
        <v>102</v>
      </c>
      <c r="D18" s="11" t="s">
        <v>103</v>
      </c>
      <c r="E18" s="11" t="s">
        <v>104</v>
      </c>
      <c r="F18" s="11" t="s">
        <v>105</v>
      </c>
      <c r="G18" s="11" t="s">
        <v>106</v>
      </c>
      <c r="H18" s="11" t="s">
        <v>107</v>
      </c>
      <c r="I18" s="11" t="s">
        <v>108</v>
      </c>
      <c r="J18" s="11" t="s">
        <v>109</v>
      </c>
      <c r="K18" s="11" t="s">
        <v>110</v>
      </c>
      <c r="L18" s="11" t="s">
        <v>111</v>
      </c>
      <c r="M18" s="11" t="s">
        <v>112</v>
      </c>
      <c r="N18" s="11" t="s">
        <v>113</v>
      </c>
      <c r="O18" s="11" t="s">
        <v>114</v>
      </c>
      <c r="P18" s="11" t="s">
        <v>115</v>
      </c>
    </row>
    <row r="19" spans="1:16" x14ac:dyDescent="0.35">
      <c r="A19" t="s">
        <v>1</v>
      </c>
      <c r="B19" s="34">
        <v>100</v>
      </c>
      <c r="C19" s="34">
        <v>25</v>
      </c>
      <c r="D19" s="34">
        <v>30</v>
      </c>
      <c r="E19" s="34">
        <v>20</v>
      </c>
      <c r="F19" s="34">
        <v>25</v>
      </c>
      <c r="G19" s="34">
        <v>50</v>
      </c>
      <c r="H19" s="34">
        <v>40</v>
      </c>
      <c r="I19" s="34">
        <v>15</v>
      </c>
      <c r="J19" s="34">
        <v>10</v>
      </c>
      <c r="K19" s="34">
        <v>50</v>
      </c>
      <c r="L19" s="34">
        <v>15</v>
      </c>
      <c r="M19" s="34">
        <v>0</v>
      </c>
      <c r="N19" s="34">
        <v>5</v>
      </c>
      <c r="O19" s="34">
        <v>20</v>
      </c>
      <c r="P19" s="34">
        <v>20</v>
      </c>
    </row>
    <row r="20" spans="1:16" x14ac:dyDescent="0.35">
      <c r="A20" t="s">
        <v>2</v>
      </c>
      <c r="B20" s="34">
        <v>95</v>
      </c>
      <c r="C20" s="34">
        <v>22</v>
      </c>
      <c r="D20" s="34">
        <v>28</v>
      </c>
      <c r="E20" s="34">
        <v>18</v>
      </c>
      <c r="F20" s="34">
        <v>22</v>
      </c>
      <c r="G20" s="34">
        <v>45</v>
      </c>
      <c r="H20" s="34">
        <v>38</v>
      </c>
      <c r="I20" s="34">
        <v>14</v>
      </c>
      <c r="J20" s="34">
        <v>10</v>
      </c>
      <c r="K20" s="34">
        <v>45</v>
      </c>
      <c r="L20" s="34">
        <v>14</v>
      </c>
      <c r="M20" s="34">
        <v>0</v>
      </c>
      <c r="N20" s="34">
        <v>5</v>
      </c>
      <c r="O20" s="34">
        <v>18</v>
      </c>
      <c r="P20" s="34">
        <v>18</v>
      </c>
    </row>
    <row r="21" spans="1:16" x14ac:dyDescent="0.35">
      <c r="A21" t="s">
        <v>3</v>
      </c>
      <c r="B21" s="34">
        <v>90</v>
      </c>
      <c r="C21" s="34">
        <v>20</v>
      </c>
      <c r="D21" s="34">
        <v>25</v>
      </c>
      <c r="E21" s="34">
        <v>16</v>
      </c>
      <c r="F21" s="34">
        <v>20</v>
      </c>
      <c r="G21" s="34">
        <v>40</v>
      </c>
      <c r="H21" s="34">
        <v>35</v>
      </c>
      <c r="I21" s="34">
        <v>13</v>
      </c>
      <c r="J21" s="34">
        <v>10</v>
      </c>
      <c r="K21" s="34">
        <v>40</v>
      </c>
      <c r="L21" s="34">
        <v>13</v>
      </c>
      <c r="M21" s="34">
        <v>0</v>
      </c>
      <c r="N21" s="34">
        <v>5</v>
      </c>
      <c r="O21" s="34">
        <v>16</v>
      </c>
      <c r="P21" s="34">
        <v>16</v>
      </c>
    </row>
    <row r="22" spans="1:16" x14ac:dyDescent="0.35">
      <c r="A22" t="s">
        <v>4</v>
      </c>
      <c r="B22" s="34">
        <v>95</v>
      </c>
      <c r="C22" s="34">
        <v>22</v>
      </c>
      <c r="D22" s="34">
        <v>28</v>
      </c>
      <c r="E22" s="34">
        <v>18</v>
      </c>
      <c r="F22" s="34">
        <v>22</v>
      </c>
      <c r="G22" s="34">
        <v>45</v>
      </c>
      <c r="H22" s="34">
        <v>38</v>
      </c>
      <c r="I22" s="34">
        <v>14</v>
      </c>
      <c r="J22" s="34">
        <v>10</v>
      </c>
      <c r="K22" s="34">
        <v>45</v>
      </c>
      <c r="L22" s="34">
        <v>14</v>
      </c>
      <c r="M22" s="34">
        <v>0</v>
      </c>
      <c r="N22" s="34">
        <v>5</v>
      </c>
      <c r="O22" s="34">
        <v>18</v>
      </c>
      <c r="P22" s="34">
        <v>18</v>
      </c>
    </row>
    <row r="23" spans="1:16" x14ac:dyDescent="0.35">
      <c r="A23" t="s">
        <v>5</v>
      </c>
      <c r="B23" s="34">
        <v>80</v>
      </c>
      <c r="C23" s="34">
        <v>18</v>
      </c>
      <c r="D23" s="34">
        <v>22</v>
      </c>
      <c r="E23" s="34">
        <v>14</v>
      </c>
      <c r="F23" s="34">
        <v>18</v>
      </c>
      <c r="G23" s="34">
        <v>35</v>
      </c>
      <c r="H23" s="34">
        <v>32</v>
      </c>
      <c r="I23" s="34">
        <v>12</v>
      </c>
      <c r="J23" s="34">
        <v>8</v>
      </c>
      <c r="K23" s="34">
        <v>38</v>
      </c>
      <c r="L23" s="34">
        <v>12</v>
      </c>
      <c r="M23" s="34">
        <v>0</v>
      </c>
      <c r="N23" s="34">
        <v>5</v>
      </c>
      <c r="O23" s="34">
        <v>15</v>
      </c>
      <c r="P23" s="34">
        <v>15</v>
      </c>
    </row>
    <row r="24" spans="1:16" x14ac:dyDescent="0.35">
      <c r="A24" t="s">
        <v>6</v>
      </c>
      <c r="B24" s="34">
        <v>95</v>
      </c>
      <c r="C24" s="34">
        <v>23</v>
      </c>
      <c r="D24" s="34">
        <v>28</v>
      </c>
      <c r="E24" s="34">
        <v>18</v>
      </c>
      <c r="F24" s="34">
        <v>22</v>
      </c>
      <c r="G24" s="34">
        <v>45</v>
      </c>
      <c r="H24" s="34">
        <v>38</v>
      </c>
      <c r="I24" s="34">
        <v>14</v>
      </c>
      <c r="J24" s="34">
        <v>10</v>
      </c>
      <c r="K24" s="34">
        <v>45</v>
      </c>
      <c r="L24" s="34">
        <v>14</v>
      </c>
      <c r="M24" s="34">
        <v>0</v>
      </c>
      <c r="N24" s="34">
        <v>5</v>
      </c>
      <c r="O24" s="34">
        <v>18</v>
      </c>
      <c r="P24" s="34">
        <v>18</v>
      </c>
    </row>
    <row r="25" spans="1:16" x14ac:dyDescent="0.35">
      <c r="A25" t="s">
        <v>7</v>
      </c>
      <c r="B25" s="34">
        <v>82</v>
      </c>
      <c r="C25" s="34">
        <v>18</v>
      </c>
      <c r="D25" s="34">
        <v>22</v>
      </c>
      <c r="E25" s="34">
        <v>14</v>
      </c>
      <c r="F25" s="34">
        <v>18</v>
      </c>
      <c r="G25" s="34">
        <v>35</v>
      </c>
      <c r="H25" s="34">
        <v>32</v>
      </c>
      <c r="I25" s="34">
        <v>12</v>
      </c>
      <c r="J25" s="34">
        <v>8</v>
      </c>
      <c r="K25" s="34">
        <v>38</v>
      </c>
      <c r="L25" s="34">
        <v>12</v>
      </c>
      <c r="M25" s="34">
        <v>0</v>
      </c>
      <c r="N25" s="34">
        <v>5</v>
      </c>
      <c r="O25" s="34">
        <v>15</v>
      </c>
      <c r="P25" s="34">
        <v>15</v>
      </c>
    </row>
    <row r="26" spans="1:16" x14ac:dyDescent="0.35">
      <c r="A26" t="s">
        <v>8</v>
      </c>
      <c r="B26" s="34">
        <v>90</v>
      </c>
      <c r="C26" s="34">
        <v>20</v>
      </c>
      <c r="D26" s="34">
        <v>25</v>
      </c>
      <c r="E26" s="34">
        <v>16</v>
      </c>
      <c r="F26" s="34">
        <v>20</v>
      </c>
      <c r="G26" s="34">
        <v>40</v>
      </c>
      <c r="H26" s="34">
        <v>35</v>
      </c>
      <c r="I26" s="34">
        <v>13</v>
      </c>
      <c r="J26" s="34">
        <v>10</v>
      </c>
      <c r="K26" s="34">
        <v>40</v>
      </c>
      <c r="L26" s="34">
        <v>13</v>
      </c>
      <c r="M26" s="34">
        <v>0</v>
      </c>
      <c r="N26" s="34">
        <v>5</v>
      </c>
      <c r="O26" s="34">
        <v>16</v>
      </c>
      <c r="P26" s="34">
        <v>16</v>
      </c>
    </row>
    <row r="28" spans="1:16" x14ac:dyDescent="0.35">
      <c r="A28" s="3" t="s">
        <v>116</v>
      </c>
    </row>
    <row r="29" spans="1:16" x14ac:dyDescent="0.35">
      <c r="A29" s="15" t="s">
        <v>41</v>
      </c>
      <c r="B29" s="15" t="s">
        <v>26</v>
      </c>
      <c r="C29" s="15" t="s">
        <v>117</v>
      </c>
      <c r="D29" s="15" t="s">
        <v>118</v>
      </c>
    </row>
    <row r="30" spans="1:16" x14ac:dyDescent="0.35">
      <c r="A30" t="s">
        <v>27</v>
      </c>
      <c r="B30">
        <v>500</v>
      </c>
      <c r="C30" s="34">
        <v>2000</v>
      </c>
      <c r="D30" t="s">
        <v>119</v>
      </c>
    </row>
    <row r="31" spans="1:16" x14ac:dyDescent="0.35">
      <c r="A31" t="s">
        <v>28</v>
      </c>
      <c r="B31">
        <v>482</v>
      </c>
      <c r="C31" s="34">
        <v>3210</v>
      </c>
      <c r="D31" t="s">
        <v>120</v>
      </c>
    </row>
    <row r="32" spans="1:16" x14ac:dyDescent="0.35">
      <c r="A32" t="s">
        <v>29</v>
      </c>
      <c r="B32">
        <v>186</v>
      </c>
      <c r="C32" s="34">
        <v>4910</v>
      </c>
      <c r="D32" t="s">
        <v>121</v>
      </c>
    </row>
    <row r="33" spans="1:4" x14ac:dyDescent="0.35">
      <c r="A33" t="s">
        <v>30</v>
      </c>
      <c r="B33">
        <v>190</v>
      </c>
      <c r="C33" s="34">
        <v>4910</v>
      </c>
      <c r="D33" t="s">
        <v>31</v>
      </c>
    </row>
    <row r="34" spans="1:4" x14ac:dyDescent="0.35">
      <c r="A34" t="s">
        <v>32</v>
      </c>
      <c r="B34">
        <v>485</v>
      </c>
      <c r="C34" s="34">
        <v>4600</v>
      </c>
      <c r="D34" t="s">
        <v>122</v>
      </c>
    </row>
    <row r="35" spans="1:4" x14ac:dyDescent="0.35">
      <c r="A35" t="s">
        <v>33</v>
      </c>
      <c r="B35">
        <v>417</v>
      </c>
      <c r="C35" s="34">
        <v>640</v>
      </c>
      <c r="D35" t="s">
        <v>123</v>
      </c>
    </row>
    <row r="37" spans="1:4" x14ac:dyDescent="0.35">
      <c r="A37" s="3" t="s">
        <v>124</v>
      </c>
    </row>
    <row r="39" spans="1:4" x14ac:dyDescent="0.35">
      <c r="A39" s="10" t="s">
        <v>125</v>
      </c>
      <c r="B39" s="22" t="s">
        <v>34</v>
      </c>
    </row>
    <row r="40" spans="1:4" x14ac:dyDescent="0.35">
      <c r="A40" s="10" t="s">
        <v>126</v>
      </c>
      <c r="B40" s="16">
        <f>IFERROR(INDEX(C30:C35,MATCH(LEFT(B39,FIND("(",B39)-2),A30:A35,0)),0)</f>
        <v>2000</v>
      </c>
    </row>
    <row r="42" spans="1:4" x14ac:dyDescent="0.35">
      <c r="A42" s="10" t="s">
        <v>127</v>
      </c>
      <c r="B42" s="22" t="s">
        <v>474</v>
      </c>
    </row>
    <row r="43" spans="1:4" x14ac:dyDescent="0.35">
      <c r="A43" s="10" t="s">
        <v>128</v>
      </c>
      <c r="B43" s="22" t="s">
        <v>129</v>
      </c>
    </row>
    <row r="44" spans="1:4" x14ac:dyDescent="0.35">
      <c r="A44" s="17" t="s">
        <v>130</v>
      </c>
      <c r="B44" s="23">
        <v>20000</v>
      </c>
      <c r="C44" s="18" t="s">
        <v>131</v>
      </c>
    </row>
    <row r="45" spans="1:4" x14ac:dyDescent="0.35">
      <c r="A45" s="3" t="s">
        <v>132</v>
      </c>
    </row>
    <row r="46" spans="1:4" x14ac:dyDescent="0.35">
      <c r="A46" s="15" t="s">
        <v>15</v>
      </c>
      <c r="B46" s="15" t="s">
        <v>133</v>
      </c>
      <c r="C46" s="15" t="s">
        <v>118</v>
      </c>
    </row>
    <row r="47" spans="1:4" x14ac:dyDescent="0.35">
      <c r="A47" t="s">
        <v>134</v>
      </c>
      <c r="B47" s="34">
        <v>2000</v>
      </c>
      <c r="C47" t="s">
        <v>135</v>
      </c>
    </row>
    <row r="48" spans="1:4" x14ac:dyDescent="0.35">
      <c r="A48" t="s">
        <v>136</v>
      </c>
      <c r="B48" s="34">
        <f>IF(OR(B39="Temporary Graduate (485)",B39="Skills in Demand (482)",B39="Skilled Nominated (190)",B39="Employer Nomination (186)"),130,130*24)</f>
        <v>3120</v>
      </c>
      <c r="C48" t="s">
        <v>137</v>
      </c>
    </row>
    <row r="49" spans="1:3" x14ac:dyDescent="0.35">
      <c r="A49" t="s">
        <v>138</v>
      </c>
      <c r="B49" s="34">
        <v>800</v>
      </c>
      <c r="C49" t="s">
        <v>35</v>
      </c>
    </row>
    <row r="50" spans="1:3" x14ac:dyDescent="0.35">
      <c r="A50" t="s">
        <v>139</v>
      </c>
      <c r="B50" s="34">
        <v>0</v>
      </c>
      <c r="C50" t="s">
        <v>140</v>
      </c>
    </row>
    <row r="51" spans="1:3" x14ac:dyDescent="0.35">
      <c r="B51" s="12"/>
    </row>
    <row r="52" spans="1:3" x14ac:dyDescent="0.35">
      <c r="A52" s="19" t="s">
        <v>141</v>
      </c>
      <c r="B52" s="12"/>
      <c r="C52" t="s">
        <v>142</v>
      </c>
    </row>
    <row r="53" spans="1:3" x14ac:dyDescent="0.35">
      <c r="A53" t="s">
        <v>143</v>
      </c>
      <c r="B53" s="34">
        <v>3500</v>
      </c>
      <c r="C53" t="s">
        <v>144</v>
      </c>
    </row>
    <row r="54" spans="1:3" x14ac:dyDescent="0.35">
      <c r="A54" t="s">
        <v>145</v>
      </c>
      <c r="B54" s="34">
        <v>2000</v>
      </c>
      <c r="C54" t="s">
        <v>146</v>
      </c>
    </row>
    <row r="55" spans="1:3" x14ac:dyDescent="0.35">
      <c r="B55" s="12"/>
    </row>
    <row r="56" spans="1:3" x14ac:dyDescent="0.35">
      <c r="A56" s="19" t="s">
        <v>147</v>
      </c>
      <c r="B56" s="12"/>
    </row>
    <row r="57" spans="1:3" x14ac:dyDescent="0.35">
      <c r="A57" t="s">
        <v>148</v>
      </c>
      <c r="B57" s="34">
        <v>2500</v>
      </c>
      <c r="C57" t="s">
        <v>149</v>
      </c>
    </row>
    <row r="58" spans="1:3" x14ac:dyDescent="0.35">
      <c r="A58" s="19"/>
      <c r="B58" s="12"/>
    </row>
    <row r="59" spans="1:3" x14ac:dyDescent="0.35">
      <c r="A59" s="19" t="s">
        <v>150</v>
      </c>
      <c r="B59" s="12"/>
    </row>
    <row r="60" spans="1:3" x14ac:dyDescent="0.35">
      <c r="A60" t="s">
        <v>151</v>
      </c>
      <c r="B60" s="34">
        <v>5000</v>
      </c>
      <c r="C60" t="s">
        <v>149</v>
      </c>
    </row>
    <row r="62" spans="1:3" x14ac:dyDescent="0.35">
      <c r="A62" s="10" t="s">
        <v>152</v>
      </c>
      <c r="B62" s="20">
        <f>B47+B48+B49+IF(B42="Inglês 6m + VET 1.5 anos",B53+B54,IF(B42="VET 2 anos",B57,IF(B42="Faculdade 2 anos",B60,0)))</f>
        <v>5920</v>
      </c>
    </row>
    <row r="64" spans="1:3" x14ac:dyDescent="0.35">
      <c r="A64" s="10" t="s">
        <v>153</v>
      </c>
      <c r="B64" s="21">
        <f>VLOOKUP(B3,A8:R15,2,FALSE)*IF(B43="4 semanas",4,2)</f>
        <v>700</v>
      </c>
    </row>
  </sheetData>
  <sheetProtection algorithmName="SHA-512" hashValue="aHTrxXSeB8kOdQSrO3UESTydE/4FqljOMA4y0kzRANoRN0utZ2O9UjqXaGhnEATwV9p5QgNNTOoQLT3I4ian1Q==" saltValue="j0Hwu3nrbEzz7K0e9nRP3g==" spinCount="100000" sheet="1" objects="1" scenarios="1" selectLockedCells="1" sort="0" autoFilter="0"/>
  <dataValidations count="5">
    <dataValidation type="list" allowBlank="1" showInputMessage="1" showErrorMessage="1" sqref="B43" xr:uid="{9966F132-5009-442A-8835-F874F8E30BCD}">
      <formula1>"2 semanas,4 semanas"</formula1>
    </dataValidation>
    <dataValidation type="list" allowBlank="1" showInputMessage="1" showErrorMessage="1" sqref="B42" xr:uid="{219ED59E-235D-4A6C-8D84-9D94679BE33E}">
      <formula1>"Inglês 6m + VET 1.5 anos,VET 2 anos,Faculdade 2 anos"</formula1>
    </dataValidation>
    <dataValidation type="list" allowBlank="1" showInputMessage="1" showErrorMessage="1" sqref="B39" xr:uid="{2AFF9DFE-583B-464E-95A4-0DAFA69E90F9}">
      <formula1>"Student Visa (500),Skills in Demand (482),Employer Nomination (186),Skilled Nominated (190),Temporary Graduate (485),Working Holiday (417)"</formula1>
    </dataValidation>
    <dataValidation type="list" allowBlank="1" showInputMessage="1" showErrorMessage="1" sqref="B4" xr:uid="{4F715F18-0E6B-4932-9812-DBE10030D1BB}">
      <formula1>"Sim,Não"</formula1>
    </dataValidation>
    <dataValidation type="list" allowBlank="1" showInputMessage="1" showErrorMessage="1" sqref="B3" xr:uid="{DE5DDE93-86E2-489E-AB6E-BBDCFC2ACC9F}">
      <formula1>"Sydney,Melbourne,Brisbane,Perth,Adelaide,Canberra,Hobart,Gold Coast"</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9364E-F49A-4CD6-83E3-47D5143742AC}">
  <sheetPr>
    <tabColor rgb="FF70AD47"/>
  </sheetPr>
  <dimension ref="A1:D24"/>
  <sheetViews>
    <sheetView workbookViewId="0">
      <selection activeCell="D25" sqref="D25"/>
    </sheetView>
  </sheetViews>
  <sheetFormatPr defaultRowHeight="14.5" x14ac:dyDescent="0.35"/>
  <cols>
    <col min="1" max="1" width="32" customWidth="1"/>
    <col min="2" max="4" width="24.81640625" customWidth="1"/>
  </cols>
  <sheetData>
    <row r="1" spans="1:4" ht="18.5" x14ac:dyDescent="0.45">
      <c r="A1" s="2" t="s">
        <v>154</v>
      </c>
    </row>
    <row r="3" spans="1:4" ht="16" x14ac:dyDescent="0.4">
      <c r="A3" s="6" t="s">
        <v>155</v>
      </c>
    </row>
    <row r="4" spans="1:4" x14ac:dyDescent="0.35">
      <c r="A4" s="15" t="s">
        <v>156</v>
      </c>
      <c r="B4" s="15" t="s">
        <v>157</v>
      </c>
      <c r="C4" s="15" t="s">
        <v>9</v>
      </c>
    </row>
    <row r="5" spans="1:4" x14ac:dyDescent="0.35">
      <c r="A5" t="s">
        <v>158</v>
      </c>
      <c r="B5" t="s">
        <v>159</v>
      </c>
      <c r="C5">
        <v>1</v>
      </c>
    </row>
    <row r="6" spans="1:4" x14ac:dyDescent="0.35">
      <c r="A6" t="s">
        <v>160</v>
      </c>
      <c r="B6" t="s">
        <v>161</v>
      </c>
      <c r="C6">
        <v>2</v>
      </c>
    </row>
    <row r="7" spans="1:4" x14ac:dyDescent="0.35">
      <c r="A7" t="s">
        <v>162</v>
      </c>
      <c r="B7" t="s">
        <v>163</v>
      </c>
      <c r="C7">
        <v>4.3333329999999997</v>
      </c>
    </row>
    <row r="8" spans="1:4" x14ac:dyDescent="0.35">
      <c r="A8" t="s">
        <v>164</v>
      </c>
      <c r="B8" t="s">
        <v>165</v>
      </c>
      <c r="C8">
        <v>8.6666670000000003</v>
      </c>
    </row>
    <row r="9" spans="1:4" x14ac:dyDescent="0.35">
      <c r="A9" t="s">
        <v>166</v>
      </c>
      <c r="B9" t="s">
        <v>167</v>
      </c>
      <c r="C9">
        <v>13</v>
      </c>
    </row>
    <row r="10" spans="1:4" x14ac:dyDescent="0.35">
      <c r="A10" t="s">
        <v>168</v>
      </c>
      <c r="B10" t="s">
        <v>169</v>
      </c>
      <c r="C10">
        <v>26</v>
      </c>
    </row>
    <row r="11" spans="1:4" x14ac:dyDescent="0.35">
      <c r="A11" t="s">
        <v>170</v>
      </c>
      <c r="B11" t="s">
        <v>171</v>
      </c>
      <c r="C11">
        <v>52</v>
      </c>
    </row>
    <row r="13" spans="1:4" ht="16" x14ac:dyDescent="0.4">
      <c r="A13" s="6" t="s">
        <v>172</v>
      </c>
    </row>
    <row r="14" spans="1:4" x14ac:dyDescent="0.35">
      <c r="A14" s="15" t="s">
        <v>173</v>
      </c>
      <c r="B14" s="15" t="s">
        <v>174</v>
      </c>
      <c r="C14" s="15" t="s">
        <v>175</v>
      </c>
      <c r="D14" s="15" t="s">
        <v>176</v>
      </c>
    </row>
    <row r="15" spans="1:4" x14ac:dyDescent="0.35">
      <c r="A15" t="s">
        <v>177</v>
      </c>
      <c r="B15" s="75">
        <v>0.1</v>
      </c>
      <c r="C15" s="75">
        <v>-0.05</v>
      </c>
      <c r="D15" t="s">
        <v>178</v>
      </c>
    </row>
    <row r="16" spans="1:4" x14ac:dyDescent="0.35">
      <c r="A16" t="s">
        <v>179</v>
      </c>
      <c r="B16" s="75">
        <v>0</v>
      </c>
      <c r="C16" s="75">
        <v>0</v>
      </c>
      <c r="D16" t="s">
        <v>180</v>
      </c>
    </row>
    <row r="17" spans="1:4" x14ac:dyDescent="0.35">
      <c r="A17" t="s">
        <v>181</v>
      </c>
      <c r="B17" s="75">
        <v>-0.2</v>
      </c>
      <c r="C17" s="75">
        <v>0.1</v>
      </c>
      <c r="D17" t="s">
        <v>182</v>
      </c>
    </row>
    <row r="19" spans="1:4" x14ac:dyDescent="0.35">
      <c r="A19" t="s">
        <v>183</v>
      </c>
    </row>
    <row r="20" spans="1:4" ht="16" x14ac:dyDescent="0.4">
      <c r="A20" s="6" t="s">
        <v>184</v>
      </c>
    </row>
    <row r="21" spans="1:4" ht="16" x14ac:dyDescent="0.4">
      <c r="A21" s="10" t="s">
        <v>13</v>
      </c>
      <c r="B21" s="25" t="s">
        <v>12</v>
      </c>
    </row>
    <row r="22" spans="1:4" x14ac:dyDescent="0.35">
      <c r="A22" t="s">
        <v>185</v>
      </c>
    </row>
    <row r="23" spans="1:4" x14ac:dyDescent="0.35">
      <c r="A23" s="10" t="s">
        <v>186</v>
      </c>
      <c r="B23" s="24" t="e">
        <f>VLOOKUP(B21,A15:C17,2,FALSE)</f>
        <v>#N/A</v>
      </c>
    </row>
    <row r="24" spans="1:4" x14ac:dyDescent="0.35">
      <c r="A24" s="10" t="s">
        <v>14</v>
      </c>
      <c r="B24" s="24" t="e">
        <f>VLOOKUP(B21,A15:C17,3,FALSE)</f>
        <v>#N/A</v>
      </c>
    </row>
  </sheetData>
  <sheetProtection algorithmName="SHA-512" hashValue="5gAzKw6KfkUYJDPNsME6bxN9/+WfHf7P3z4z02lgWgbLINnPygQpA2qFsaVHQfNz/242wtCXWudAHmtqzZaJcw==" saltValue="D0qH726+t6BbsDeQebC1RQ==" spinCount="100000" sheet="1" objects="1" scenarios="1" selectLockedCells="1" sort="0" autoFilter="0"/>
  <dataValidations count="1">
    <dataValidation type="list" allowBlank="1" showInputMessage="1" showErrorMessage="1" sqref="B21" xr:uid="{D149A527-886E-4437-8794-1319BEE484BD}">
      <formula1>"OTIMISTA,REALISTA,PESSIMISTA"</formula1>
    </dataValidation>
  </dataValidation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C1BF2-E5CE-40FF-B476-926C681A1E27}">
  <sheetPr>
    <tabColor rgb="FF70AD47"/>
  </sheetPr>
  <dimension ref="A1:G46"/>
  <sheetViews>
    <sheetView workbookViewId="0">
      <pane ySplit="3" topLeftCell="A27" activePane="bottomLeft" state="frozen"/>
      <selection pane="bottomLeft" activeCell="E28" sqref="E28"/>
    </sheetView>
  </sheetViews>
  <sheetFormatPr defaultRowHeight="14.5" x14ac:dyDescent="0.35"/>
  <cols>
    <col min="1" max="1" width="42.6328125" customWidth="1"/>
    <col min="2" max="2" width="17.81640625" customWidth="1"/>
    <col min="3" max="3" width="19.54296875" customWidth="1"/>
    <col min="4" max="4" width="14.1796875" customWidth="1"/>
    <col min="5" max="5" width="12.453125" customWidth="1"/>
    <col min="6" max="6" width="44.453125" customWidth="1"/>
  </cols>
  <sheetData>
    <row r="1" spans="1:7" ht="18.5" x14ac:dyDescent="0.45">
      <c r="A1" s="2" t="s">
        <v>187</v>
      </c>
    </row>
    <row r="3" spans="1:7" x14ac:dyDescent="0.35">
      <c r="A3" s="15" t="s">
        <v>188</v>
      </c>
      <c r="B3" s="15" t="s">
        <v>189</v>
      </c>
      <c r="C3" s="15" t="s">
        <v>133</v>
      </c>
      <c r="D3" s="15" t="s">
        <v>190</v>
      </c>
      <c r="E3" s="15" t="s">
        <v>191</v>
      </c>
      <c r="F3" s="15" t="s">
        <v>118</v>
      </c>
      <c r="G3" s="26"/>
    </row>
    <row r="4" spans="1:7" x14ac:dyDescent="0.35">
      <c r="A4" s="27" t="s">
        <v>192</v>
      </c>
      <c r="B4" s="28"/>
      <c r="C4" s="28"/>
      <c r="D4" s="28"/>
      <c r="E4" s="28"/>
      <c r="F4" s="28"/>
    </row>
    <row r="5" spans="1:7" x14ac:dyDescent="0.35">
      <c r="A5" s="29" t="s">
        <v>193</v>
      </c>
      <c r="B5" s="29" t="s">
        <v>41</v>
      </c>
      <c r="C5" s="30">
        <f>'BASE DATA'!B40</f>
        <v>2000</v>
      </c>
      <c r="D5" s="35" t="s">
        <v>80</v>
      </c>
      <c r="E5" s="35">
        <v>1</v>
      </c>
      <c r="F5" s="31" t="s">
        <v>34</v>
      </c>
    </row>
    <row r="6" spans="1:7" x14ac:dyDescent="0.35">
      <c r="A6" s="29" t="s">
        <v>194</v>
      </c>
      <c r="B6" s="29" t="s">
        <v>195</v>
      </c>
      <c r="C6" s="34">
        <v>400</v>
      </c>
      <c r="D6" s="35" t="s">
        <v>80</v>
      </c>
      <c r="E6" s="35">
        <v>1</v>
      </c>
      <c r="F6" s="29" t="s">
        <v>196</v>
      </c>
    </row>
    <row r="7" spans="1:7" x14ac:dyDescent="0.35">
      <c r="A7" s="29" t="s">
        <v>197</v>
      </c>
      <c r="B7" s="29" t="s">
        <v>198</v>
      </c>
      <c r="C7" s="34">
        <v>200</v>
      </c>
      <c r="D7" s="35" t="s">
        <v>80</v>
      </c>
      <c r="E7" s="35">
        <v>1</v>
      </c>
      <c r="F7" s="29" t="s">
        <v>36</v>
      </c>
    </row>
    <row r="8" spans="1:7" x14ac:dyDescent="0.35">
      <c r="A8" s="29" t="s">
        <v>199</v>
      </c>
      <c r="B8" s="29" t="s">
        <v>195</v>
      </c>
      <c r="C8" s="30">
        <v>780</v>
      </c>
      <c r="D8" s="35" t="s">
        <v>80</v>
      </c>
      <c r="E8" s="35">
        <v>1</v>
      </c>
      <c r="F8" s="29" t="s">
        <v>200</v>
      </c>
    </row>
    <row r="9" spans="1:7" x14ac:dyDescent="0.35">
      <c r="A9" s="29" t="s">
        <v>201</v>
      </c>
      <c r="B9" s="29" t="s">
        <v>202</v>
      </c>
      <c r="C9" s="34">
        <v>1500</v>
      </c>
      <c r="D9" s="35" t="s">
        <v>80</v>
      </c>
      <c r="E9" s="35">
        <v>1</v>
      </c>
      <c r="F9" s="29" t="s">
        <v>203</v>
      </c>
    </row>
    <row r="10" spans="1:7" x14ac:dyDescent="0.35">
      <c r="A10" s="29" t="s">
        <v>204</v>
      </c>
      <c r="B10" s="29" t="s">
        <v>202</v>
      </c>
      <c r="C10" s="34">
        <v>200</v>
      </c>
      <c r="D10" s="35" t="s">
        <v>42</v>
      </c>
      <c r="E10" s="35">
        <v>1</v>
      </c>
      <c r="F10" s="29"/>
    </row>
    <row r="11" spans="1:7" x14ac:dyDescent="0.35">
      <c r="A11" s="29" t="s">
        <v>205</v>
      </c>
      <c r="B11" s="29" t="s">
        <v>41</v>
      </c>
      <c r="C11" s="30">
        <v>800</v>
      </c>
      <c r="D11" s="35" t="s">
        <v>80</v>
      </c>
      <c r="E11" s="35">
        <v>1</v>
      </c>
      <c r="F11" s="29" t="s">
        <v>35</v>
      </c>
    </row>
    <row r="12" spans="1:7" x14ac:dyDescent="0.35">
      <c r="A12" s="27" t="s">
        <v>206</v>
      </c>
      <c r="B12" s="28"/>
      <c r="C12" s="28"/>
      <c r="D12" s="36"/>
      <c r="E12" s="36"/>
      <c r="F12" s="28"/>
    </row>
    <row r="13" spans="1:7" x14ac:dyDescent="0.35">
      <c r="A13" s="29" t="s">
        <v>207</v>
      </c>
      <c r="B13" s="29" t="s">
        <v>208</v>
      </c>
      <c r="C13" s="34">
        <v>800</v>
      </c>
      <c r="D13" s="35" t="s">
        <v>80</v>
      </c>
      <c r="E13" s="35">
        <v>1</v>
      </c>
      <c r="F13" s="29" t="s">
        <v>209</v>
      </c>
    </row>
    <row r="14" spans="1:7" x14ac:dyDescent="0.35">
      <c r="A14" s="29" t="s">
        <v>210</v>
      </c>
      <c r="B14" s="29" t="s">
        <v>202</v>
      </c>
      <c r="C14" s="34">
        <v>80</v>
      </c>
      <c r="D14" s="35" t="s">
        <v>80</v>
      </c>
      <c r="E14" s="35">
        <v>1</v>
      </c>
      <c r="F14" s="29" t="s">
        <v>211</v>
      </c>
    </row>
    <row r="15" spans="1:7" x14ac:dyDescent="0.35">
      <c r="A15" s="29" t="s">
        <v>212</v>
      </c>
      <c r="B15" s="29" t="s">
        <v>213</v>
      </c>
      <c r="C15" s="34">
        <v>30</v>
      </c>
      <c r="D15" s="35" t="s">
        <v>80</v>
      </c>
      <c r="E15" s="35">
        <v>1</v>
      </c>
      <c r="F15" s="29" t="s">
        <v>37</v>
      </c>
    </row>
    <row r="16" spans="1:7" x14ac:dyDescent="0.35">
      <c r="A16" s="29" t="s">
        <v>214</v>
      </c>
      <c r="B16" s="29" t="s">
        <v>202</v>
      </c>
      <c r="C16" s="34">
        <v>50</v>
      </c>
      <c r="D16" s="35" t="s">
        <v>80</v>
      </c>
      <c r="E16" s="35">
        <v>1</v>
      </c>
      <c r="F16" s="29" t="s">
        <v>215</v>
      </c>
    </row>
    <row r="17" spans="1:6" x14ac:dyDescent="0.35">
      <c r="A17" s="29" t="s">
        <v>216</v>
      </c>
      <c r="B17" s="29" t="s">
        <v>208</v>
      </c>
      <c r="C17" s="30">
        <f>'BASE DATA'!B64</f>
        <v>700</v>
      </c>
      <c r="D17" s="35" t="s">
        <v>80</v>
      </c>
      <c r="E17" s="35">
        <v>1</v>
      </c>
      <c r="F17" s="31" t="s">
        <v>217</v>
      </c>
    </row>
    <row r="18" spans="1:6" x14ac:dyDescent="0.35">
      <c r="A18" s="29" t="s">
        <v>218</v>
      </c>
      <c r="B18" s="29" t="s">
        <v>208</v>
      </c>
      <c r="C18" s="30">
        <f>VLOOKUP('BASE DATA'!B3,'BASE DATA'!A8:R15,2,FALSE)*2</f>
        <v>700</v>
      </c>
      <c r="D18" s="35" t="s">
        <v>80</v>
      </c>
      <c r="E18" s="35">
        <v>1</v>
      </c>
      <c r="F18" s="29" t="s">
        <v>219</v>
      </c>
    </row>
    <row r="19" spans="1:6" x14ac:dyDescent="0.35">
      <c r="A19" s="29" t="s">
        <v>220</v>
      </c>
      <c r="B19" s="29" t="s">
        <v>221</v>
      </c>
      <c r="C19" s="34">
        <v>500</v>
      </c>
      <c r="D19" s="35" t="s">
        <v>80</v>
      </c>
      <c r="E19" s="35">
        <v>1</v>
      </c>
      <c r="F19" s="29" t="s">
        <v>38</v>
      </c>
    </row>
    <row r="20" spans="1:6" x14ac:dyDescent="0.35">
      <c r="A20" s="29" t="s">
        <v>222</v>
      </c>
      <c r="B20" s="29" t="s">
        <v>43</v>
      </c>
      <c r="C20" s="34">
        <v>300</v>
      </c>
      <c r="D20" s="35" t="s">
        <v>80</v>
      </c>
      <c r="E20" s="35">
        <v>1</v>
      </c>
      <c r="F20" s="29"/>
    </row>
    <row r="21" spans="1:6" x14ac:dyDescent="0.35">
      <c r="A21" s="29" t="s">
        <v>223</v>
      </c>
      <c r="B21" s="29" t="s">
        <v>224</v>
      </c>
      <c r="C21" s="34">
        <v>150</v>
      </c>
      <c r="D21" s="35" t="s">
        <v>42</v>
      </c>
      <c r="E21" s="35">
        <v>1</v>
      </c>
      <c r="F21" s="29" t="s">
        <v>225</v>
      </c>
    </row>
    <row r="22" spans="1:6" x14ac:dyDescent="0.35">
      <c r="A22" s="27" t="s">
        <v>226</v>
      </c>
      <c r="B22" s="28"/>
      <c r="C22" s="28"/>
      <c r="D22" s="36"/>
      <c r="E22" s="36"/>
      <c r="F22" s="28"/>
    </row>
    <row r="23" spans="1:6" x14ac:dyDescent="0.35">
      <c r="A23" s="29" t="s">
        <v>227</v>
      </c>
      <c r="B23" s="29" t="s">
        <v>228</v>
      </c>
      <c r="C23" s="34">
        <v>3500</v>
      </c>
      <c r="D23" s="35" t="s">
        <v>80</v>
      </c>
      <c r="E23" s="35">
        <v>1</v>
      </c>
      <c r="F23" s="29" t="s">
        <v>229</v>
      </c>
    </row>
    <row r="24" spans="1:6" x14ac:dyDescent="0.35">
      <c r="A24" s="29" t="s">
        <v>230</v>
      </c>
      <c r="B24" s="29" t="s">
        <v>228</v>
      </c>
      <c r="C24" s="34">
        <v>2500</v>
      </c>
      <c r="D24" s="35" t="s">
        <v>80</v>
      </c>
      <c r="E24" s="35">
        <v>1</v>
      </c>
      <c r="F24" s="29" t="s">
        <v>146</v>
      </c>
    </row>
    <row r="25" spans="1:6" x14ac:dyDescent="0.35">
      <c r="A25" s="29" t="s">
        <v>231</v>
      </c>
      <c r="B25" s="29" t="s">
        <v>228</v>
      </c>
      <c r="C25" s="34">
        <v>5000</v>
      </c>
      <c r="D25" s="35" t="s">
        <v>42</v>
      </c>
      <c r="E25" s="35">
        <v>1</v>
      </c>
      <c r="F25" s="29" t="s">
        <v>149</v>
      </c>
    </row>
    <row r="26" spans="1:6" x14ac:dyDescent="0.35">
      <c r="A26" s="29" t="s">
        <v>232</v>
      </c>
      <c r="B26" s="29" t="s">
        <v>228</v>
      </c>
      <c r="C26" s="34">
        <v>0</v>
      </c>
      <c r="D26" s="35" t="s">
        <v>42</v>
      </c>
      <c r="E26" s="35">
        <v>1</v>
      </c>
      <c r="F26" s="29" t="s">
        <v>233</v>
      </c>
    </row>
    <row r="27" spans="1:6" x14ac:dyDescent="0.35">
      <c r="A27" s="27" t="s">
        <v>234</v>
      </c>
      <c r="B27" s="28"/>
      <c r="C27" s="28"/>
      <c r="D27" s="36"/>
      <c r="E27" s="36"/>
      <c r="F27" s="28"/>
    </row>
    <row r="28" spans="1:6" x14ac:dyDescent="0.35">
      <c r="A28" s="29" t="s">
        <v>134</v>
      </c>
      <c r="B28" s="29" t="s">
        <v>41</v>
      </c>
      <c r="C28" s="30">
        <v>2000</v>
      </c>
      <c r="D28" s="35" t="s">
        <v>80</v>
      </c>
      <c r="E28" s="35">
        <v>52</v>
      </c>
      <c r="F28" s="29" t="s">
        <v>235</v>
      </c>
    </row>
    <row r="29" spans="1:6" x14ac:dyDescent="0.35">
      <c r="A29" s="29" t="s">
        <v>136</v>
      </c>
      <c r="B29" s="29" t="s">
        <v>195</v>
      </c>
      <c r="C29" s="30">
        <f>IF(OR('BASE DATA'!B39="Temporary Graduate (485)",'BASE DATA'!B39="Skills in Demand (482)",'BASE DATA'!B39="Skilled Nominated (190)",'BASE DATA'!B39="Employer Nomination (186)"),130,130*24)</f>
        <v>3120</v>
      </c>
      <c r="D29" s="35" t="s">
        <v>80</v>
      </c>
      <c r="E29" s="35">
        <v>52</v>
      </c>
      <c r="F29" s="31" t="s">
        <v>236</v>
      </c>
    </row>
    <row r="30" spans="1:6" x14ac:dyDescent="0.35">
      <c r="A30" s="29" t="s">
        <v>237</v>
      </c>
      <c r="B30" s="29" t="s">
        <v>41</v>
      </c>
      <c r="C30" s="30">
        <v>800</v>
      </c>
      <c r="D30" s="35" t="s">
        <v>80</v>
      </c>
      <c r="E30" s="35">
        <v>52</v>
      </c>
      <c r="F30" s="29" t="s">
        <v>39</v>
      </c>
    </row>
    <row r="31" spans="1:6" x14ac:dyDescent="0.35">
      <c r="A31" s="29" t="s">
        <v>238</v>
      </c>
      <c r="B31" s="29" t="s">
        <v>228</v>
      </c>
      <c r="C31" s="30">
        <f>IF('BASE DATA'!B39&lt;&gt;"Student Visa (500)",0,IF('BASE DATA'!B42="Inglês 6m + VET 1.5 anos",3500+2000,IF('BASE DATA'!B42="VET 2 anos",2500,IF('BASE DATA'!B42="Faculdade 2 anos",5000,0))))</f>
        <v>0</v>
      </c>
      <c r="D31" s="35" t="s">
        <v>80</v>
      </c>
      <c r="E31" s="35">
        <v>52</v>
      </c>
      <c r="F31" s="31" t="s">
        <v>239</v>
      </c>
    </row>
    <row r="32" spans="1:6" x14ac:dyDescent="0.35">
      <c r="A32" s="29" t="s">
        <v>240</v>
      </c>
      <c r="B32" s="29" t="s">
        <v>241</v>
      </c>
      <c r="C32" s="34">
        <v>0</v>
      </c>
      <c r="D32" s="35" t="s">
        <v>42</v>
      </c>
      <c r="E32" s="35">
        <v>52</v>
      </c>
      <c r="F32" s="29"/>
    </row>
    <row r="36" spans="1:3" x14ac:dyDescent="0.35">
      <c r="A36" s="27" t="s">
        <v>242</v>
      </c>
      <c r="B36" s="28"/>
      <c r="C36" s="28"/>
    </row>
    <row r="37" spans="1:3" x14ac:dyDescent="0.35">
      <c r="A37" s="32"/>
      <c r="C37" s="32"/>
    </row>
    <row r="38" spans="1:3" x14ac:dyDescent="0.35">
      <c r="A38" s="7" t="s">
        <v>243</v>
      </c>
      <c r="C38" s="20" cm="1">
        <f t="array" ref="C38">SUMPRODUCT((E5:E32&lt;=5)*(C5:C32&lt;&gt;"")*(C5:C32))</f>
        <v>20190</v>
      </c>
    </row>
    <row r="39" spans="1:3" x14ac:dyDescent="0.35">
      <c r="A39" s="10" t="s">
        <v>244</v>
      </c>
      <c r="C39" s="33" cm="1">
        <f t="array" ref="C39">SUMPRODUCT((E5:E32&lt;=5)*(D5:D32="Sim")*(C5:C32))</f>
        <v>0</v>
      </c>
    </row>
    <row r="41" spans="1:3" x14ac:dyDescent="0.35">
      <c r="A41" s="10" t="s">
        <v>245</v>
      </c>
      <c r="C41" s="33" cm="1">
        <f t="array" ref="C41">SUMPRODUCT((E5:E32&gt;=48)*(C5:C32&lt;&gt;"")*(C5:C32))</f>
        <v>5920</v>
      </c>
    </row>
    <row r="42" spans="1:3" x14ac:dyDescent="0.35">
      <c r="A42" s="10" t="s">
        <v>246</v>
      </c>
      <c r="C42" s="33" cm="1">
        <f t="array" ref="C42">SUMPRODUCT((E5:E32&gt;=48)*(D5:D32="Sim")*(C5:C32))</f>
        <v>0</v>
      </c>
    </row>
    <row r="44" spans="1:3" x14ac:dyDescent="0.35">
      <c r="A44" s="7" t="s">
        <v>247</v>
      </c>
      <c r="C44" s="20">
        <f>C38+C41</f>
        <v>26110</v>
      </c>
    </row>
    <row r="45" spans="1:3" x14ac:dyDescent="0.35">
      <c r="A45" s="7" t="s">
        <v>248</v>
      </c>
      <c r="C45" s="20">
        <f>C39+C42</f>
        <v>0</v>
      </c>
    </row>
    <row r="46" spans="1:3" x14ac:dyDescent="0.35">
      <c r="A46" s="7" t="s">
        <v>249</v>
      </c>
      <c r="C46" s="32"/>
    </row>
  </sheetData>
  <sheetProtection algorithmName="SHA-512" hashValue="SlVuSINtJbth5Rhia+CLWeiRkzFder+LceY3sZQBJpPnZbTtRz19AoBz1bXL4TRTRf9rMNarlzdw416Qkpjpeg==" saltValue="Fd+o3rWq8FTmXe1oWsGueg==" spinCount="100000" sheet="1" objects="1" scenarios="1"/>
  <dataValidations count="1">
    <dataValidation type="list" allowBlank="1" showInputMessage="1" showErrorMessage="1" sqref="D5:D11 D13:D21 D26 D28:D30 D32" xr:uid="{133B5F5F-B290-4580-8D0F-89E48C8B094C}">
      <formula1>"Sim,Não"</formula1>
    </dataValidation>
  </dataValidation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5B73E-157D-459A-85A5-5A7DF060FB2D}">
  <sheetPr>
    <tabColor rgb="FF70AD47"/>
  </sheetPr>
  <dimension ref="A1:L33"/>
  <sheetViews>
    <sheetView workbookViewId="0">
      <pane ySplit="3" topLeftCell="A15" activePane="bottomLeft" state="frozen"/>
      <selection pane="bottomLeft" activeCell="D4" sqref="D4"/>
    </sheetView>
  </sheetViews>
  <sheetFormatPr defaultRowHeight="14.5" x14ac:dyDescent="0.35"/>
  <cols>
    <col min="1" max="1" width="35.54296875" customWidth="1"/>
    <col min="2" max="4" width="17.81640625" customWidth="1"/>
    <col min="8" max="8" width="24.81640625" customWidth="1"/>
    <col min="9" max="12" width="21.36328125" customWidth="1"/>
  </cols>
  <sheetData>
    <row r="1" spans="1:12" ht="18.5" x14ac:dyDescent="0.45">
      <c r="A1" s="2" t="s">
        <v>250</v>
      </c>
    </row>
    <row r="3" spans="1:12" x14ac:dyDescent="0.35">
      <c r="A3" s="15" t="s">
        <v>188</v>
      </c>
      <c r="B3" s="15" t="s">
        <v>251</v>
      </c>
      <c r="C3" s="15" t="s">
        <v>252</v>
      </c>
      <c r="D3" s="15" t="s">
        <v>156</v>
      </c>
      <c r="E3" s="15" t="s">
        <v>253</v>
      </c>
      <c r="F3" s="15" t="s">
        <v>254</v>
      </c>
      <c r="G3" s="15" t="s">
        <v>255</v>
      </c>
      <c r="H3" s="15" t="s">
        <v>118</v>
      </c>
      <c r="I3" s="15" t="s">
        <v>256</v>
      </c>
      <c r="J3" s="15" t="s">
        <v>257</v>
      </c>
      <c r="K3" s="15" t="s">
        <v>258</v>
      </c>
      <c r="L3" s="15" t="s">
        <v>259</v>
      </c>
    </row>
    <row r="4" spans="1:12" x14ac:dyDescent="0.35">
      <c r="A4" s="76" t="s">
        <v>260</v>
      </c>
      <c r="B4" s="77"/>
      <c r="C4" s="78">
        <v>1</v>
      </c>
      <c r="D4" s="78" t="s">
        <v>10</v>
      </c>
      <c r="E4" s="78">
        <v>1</v>
      </c>
      <c r="F4" s="78">
        <v>52</v>
      </c>
      <c r="G4" s="78" t="s">
        <v>262</v>
      </c>
      <c r="H4" s="78" t="s">
        <v>261</v>
      </c>
      <c r="I4" s="37" t="str">
        <f t="shared" ref="I4" si="0">IF(B4="","",B4*C4)</f>
        <v/>
      </c>
      <c r="J4" s="37" t="str">
        <f>IF(I4="","",I4/VLOOKUP(D4,'DEFINITIONS AND SCENARIOS'!$A$5:$C$11,3,FALSE))</f>
        <v/>
      </c>
      <c r="K4" s="37" t="str">
        <f t="shared" ref="K4" si="1">IF(J4="","",J4*52/12)</f>
        <v/>
      </c>
      <c r="L4" s="37" t="str">
        <f>IF(J4="","",J4*(1+'DEFINITIONS AND SCENARIOS'!$B$24))</f>
        <v/>
      </c>
    </row>
    <row r="5" spans="1:12" x14ac:dyDescent="0.35">
      <c r="A5" s="38" t="s">
        <v>263</v>
      </c>
      <c r="B5" s="34">
        <v>350</v>
      </c>
      <c r="C5" s="35">
        <v>1</v>
      </c>
      <c r="D5" s="35" t="s">
        <v>10</v>
      </c>
      <c r="E5" s="35">
        <v>1</v>
      </c>
      <c r="F5" s="35">
        <v>52</v>
      </c>
      <c r="G5" s="35" t="s">
        <v>264</v>
      </c>
      <c r="H5" s="35" t="s">
        <v>265</v>
      </c>
      <c r="I5" s="37">
        <f>IF(B5="","",B5*C5)</f>
        <v>350</v>
      </c>
      <c r="J5" s="37" t="e">
        <f>IF(I5="","",I5/VLOOKUP(D5,'DEFINITIONS AND SCENARIOS'!$A$5:$C$11,3,FALSE))</f>
        <v>#N/A</v>
      </c>
      <c r="K5" s="37" t="e">
        <f>IF(J5="","",J5*52/12)</f>
        <v>#N/A</v>
      </c>
      <c r="L5" s="37" t="e">
        <f>IF(J5="","",J5*(1+'DEFINITIONS AND SCENARIOS'!$B$24))</f>
        <v>#N/A</v>
      </c>
    </row>
    <row r="6" spans="1:12" x14ac:dyDescent="0.35">
      <c r="A6" s="38" t="s">
        <v>266</v>
      </c>
      <c r="B6" s="34">
        <v>120</v>
      </c>
      <c r="C6" s="35">
        <v>1</v>
      </c>
      <c r="D6" s="35" t="s">
        <v>11</v>
      </c>
      <c r="E6" s="35">
        <v>1</v>
      </c>
      <c r="F6" s="35">
        <v>52</v>
      </c>
      <c r="G6" s="35" t="s">
        <v>264</v>
      </c>
      <c r="H6" s="35" t="s">
        <v>267</v>
      </c>
      <c r="I6" s="37">
        <f t="shared" ref="I6:I25" si="2">IF(B6="","",B6*C6)</f>
        <v>120</v>
      </c>
      <c r="J6" s="37" t="e">
        <f>IF(I6="","",I6/VLOOKUP(D6,'DEFINITIONS AND SCENARIOS'!$A$5:$C$11,3,FALSE))</f>
        <v>#N/A</v>
      </c>
      <c r="K6" s="37" t="e">
        <f t="shared" ref="K6:K25" si="3">IF(J6="","",J6*52/12)</f>
        <v>#N/A</v>
      </c>
      <c r="L6" s="37" t="e">
        <f>IF(J6="","",J6*(1+'DEFINITIONS AND SCENARIOS'!$B$24))</f>
        <v>#N/A</v>
      </c>
    </row>
    <row r="7" spans="1:12" x14ac:dyDescent="0.35">
      <c r="A7" s="38" t="s">
        <v>268</v>
      </c>
      <c r="B7" s="34">
        <v>40</v>
      </c>
      <c r="C7" s="35">
        <v>1</v>
      </c>
      <c r="D7" s="35" t="s">
        <v>11</v>
      </c>
      <c r="E7" s="35">
        <v>1</v>
      </c>
      <c r="F7" s="35">
        <v>52</v>
      </c>
      <c r="G7" s="35" t="s">
        <v>264</v>
      </c>
      <c r="H7" s="35" t="s">
        <v>269</v>
      </c>
      <c r="I7" s="37">
        <f t="shared" si="2"/>
        <v>40</v>
      </c>
      <c r="J7" s="37" t="e">
        <f>IF(I7="","",I7/VLOOKUP(D7,'DEFINITIONS AND SCENARIOS'!$A$5:$C$11,3,FALSE))</f>
        <v>#N/A</v>
      </c>
      <c r="K7" s="37" t="e">
        <f t="shared" si="3"/>
        <v>#N/A</v>
      </c>
      <c r="L7" s="37" t="e">
        <f>IF(J7="","",J7*(1+'DEFINITIONS AND SCENARIOS'!$B$24))</f>
        <v>#N/A</v>
      </c>
    </row>
    <row r="8" spans="1:12" x14ac:dyDescent="0.35">
      <c r="A8" s="38" t="s">
        <v>270</v>
      </c>
      <c r="B8" s="34">
        <v>25</v>
      </c>
      <c r="C8" s="35">
        <v>1</v>
      </c>
      <c r="D8" s="35" t="s">
        <v>11</v>
      </c>
      <c r="E8" s="35">
        <v>1</v>
      </c>
      <c r="F8" s="35">
        <v>52</v>
      </c>
      <c r="G8" s="35" t="s">
        <v>264</v>
      </c>
      <c r="H8" s="35" t="s">
        <v>271</v>
      </c>
      <c r="I8" s="37">
        <f t="shared" si="2"/>
        <v>25</v>
      </c>
      <c r="J8" s="37" t="e">
        <f>IF(I8="","",I8/VLOOKUP(D8,'DEFINITIONS AND SCENARIOS'!$A$5:$C$11,3,FALSE))</f>
        <v>#N/A</v>
      </c>
      <c r="K8" s="37" t="e">
        <f t="shared" si="3"/>
        <v>#N/A</v>
      </c>
      <c r="L8" s="37" t="e">
        <f>IF(J8="","",J8*(1+'DEFINITIONS AND SCENARIOS'!$B$24))</f>
        <v>#N/A</v>
      </c>
    </row>
    <row r="9" spans="1:12" x14ac:dyDescent="0.35">
      <c r="A9" s="76" t="s">
        <v>272</v>
      </c>
      <c r="B9" s="77"/>
      <c r="C9" s="78">
        <v>1</v>
      </c>
      <c r="D9" s="78" t="s">
        <v>10</v>
      </c>
      <c r="E9" s="78">
        <v>1</v>
      </c>
      <c r="F9" s="78">
        <v>52</v>
      </c>
      <c r="G9" s="78" t="s">
        <v>262</v>
      </c>
      <c r="H9" s="78" t="s">
        <v>261</v>
      </c>
      <c r="I9" s="37" t="str">
        <f t="shared" si="2"/>
        <v/>
      </c>
      <c r="J9" s="37" t="str">
        <f>IF(I9="","",I9/VLOOKUP(D9,'DEFINITIONS AND SCENARIOS'!$A$5:$C$11,3,FALSE))</f>
        <v/>
      </c>
      <c r="K9" s="37" t="str">
        <f t="shared" si="3"/>
        <v/>
      </c>
      <c r="L9" s="37" t="str">
        <f>IF(J9="","",J9*(1+'DEFINITIONS AND SCENARIOS'!$B$24))</f>
        <v/>
      </c>
    </row>
    <row r="10" spans="1:12" x14ac:dyDescent="0.35">
      <c r="A10" s="38" t="s">
        <v>273</v>
      </c>
      <c r="B10" s="34">
        <v>70</v>
      </c>
      <c r="C10" s="35">
        <v>1</v>
      </c>
      <c r="D10" s="35" t="s">
        <v>11</v>
      </c>
      <c r="E10" s="35">
        <v>1</v>
      </c>
      <c r="F10" s="35">
        <v>52</v>
      </c>
      <c r="G10" s="35" t="s">
        <v>264</v>
      </c>
      <c r="H10" s="35" t="s">
        <v>274</v>
      </c>
      <c r="I10" s="37">
        <f t="shared" si="2"/>
        <v>70</v>
      </c>
      <c r="J10" s="37" t="e">
        <f>IF(I10="","",I10/VLOOKUP(D10,'DEFINITIONS AND SCENARIOS'!$A$5:$C$11,3,FALSE))</f>
        <v>#N/A</v>
      </c>
      <c r="K10" s="37" t="e">
        <f t="shared" si="3"/>
        <v>#N/A</v>
      </c>
      <c r="L10" s="37" t="e">
        <f>IF(J10="","",J10*(1+'DEFINITIONS AND SCENARIOS'!$B$24))</f>
        <v>#N/A</v>
      </c>
    </row>
    <row r="11" spans="1:12" x14ac:dyDescent="0.35">
      <c r="A11" s="38" t="s">
        <v>275</v>
      </c>
      <c r="B11" s="34">
        <v>30</v>
      </c>
      <c r="C11" s="35">
        <v>1</v>
      </c>
      <c r="D11" s="35" t="s">
        <v>11</v>
      </c>
      <c r="E11" s="35">
        <v>1</v>
      </c>
      <c r="F11" s="35">
        <v>52</v>
      </c>
      <c r="G11" s="35" t="s">
        <v>264</v>
      </c>
      <c r="H11" s="35" t="s">
        <v>16</v>
      </c>
      <c r="I11" s="37">
        <f t="shared" si="2"/>
        <v>30</v>
      </c>
      <c r="J11" s="37" t="e">
        <f>IF(I11="","",I11/VLOOKUP(D11,'DEFINITIONS AND SCENARIOS'!$A$5:$C$11,3,FALSE))</f>
        <v>#N/A</v>
      </c>
      <c r="K11" s="37" t="e">
        <f t="shared" si="3"/>
        <v>#N/A</v>
      </c>
      <c r="L11" s="37" t="e">
        <f>IF(J11="","",J11*(1+'DEFINITIONS AND SCENARIOS'!$B$24))</f>
        <v>#N/A</v>
      </c>
    </row>
    <row r="12" spans="1:12" x14ac:dyDescent="0.35">
      <c r="A12" s="76" t="s">
        <v>276</v>
      </c>
      <c r="B12" s="77"/>
      <c r="C12" s="78">
        <v>1</v>
      </c>
      <c r="D12" s="78" t="s">
        <v>10</v>
      </c>
      <c r="E12" s="78">
        <v>1</v>
      </c>
      <c r="F12" s="78">
        <v>52</v>
      </c>
      <c r="G12" s="78" t="s">
        <v>262</v>
      </c>
      <c r="H12" s="78" t="s">
        <v>261</v>
      </c>
      <c r="I12" s="37" t="str">
        <f t="shared" si="2"/>
        <v/>
      </c>
      <c r="J12" s="37" t="str">
        <f>IF(I12="","",I12/VLOOKUP(D12,'DEFINITIONS AND SCENARIOS'!$A$5:$C$11,3,FALSE))</f>
        <v/>
      </c>
      <c r="K12" s="37" t="str">
        <f t="shared" si="3"/>
        <v/>
      </c>
      <c r="L12" s="37" t="str">
        <f>IF(J12="","",J12*(1+'DEFINITIONS AND SCENARIOS'!$B$24))</f>
        <v/>
      </c>
    </row>
    <row r="13" spans="1:12" x14ac:dyDescent="0.35">
      <c r="A13" s="38" t="s">
        <v>277</v>
      </c>
      <c r="B13" s="34">
        <v>130</v>
      </c>
      <c r="C13" s="35">
        <v>1</v>
      </c>
      <c r="D13" s="35" t="s">
        <v>11</v>
      </c>
      <c r="E13" s="35">
        <v>1</v>
      </c>
      <c r="F13" s="35">
        <v>52</v>
      </c>
      <c r="G13" s="35" t="s">
        <v>264</v>
      </c>
      <c r="H13" s="35" t="s">
        <v>278</v>
      </c>
      <c r="I13" s="37">
        <f t="shared" si="2"/>
        <v>130</v>
      </c>
      <c r="J13" s="37" t="e">
        <f>IF(I13="","",I13/VLOOKUP(D13,'DEFINITIONS AND SCENARIOS'!$A$5:$C$11,3,FALSE))</f>
        <v>#N/A</v>
      </c>
      <c r="K13" s="37" t="e">
        <f t="shared" si="3"/>
        <v>#N/A</v>
      </c>
      <c r="L13" s="37" t="e">
        <f>IF(J13="","",J13*(1+'DEFINITIONS AND SCENARIOS'!$B$24))</f>
        <v>#N/A</v>
      </c>
    </row>
    <row r="14" spans="1:12" x14ac:dyDescent="0.35">
      <c r="A14" s="38" t="s">
        <v>279</v>
      </c>
      <c r="B14" s="34">
        <v>20</v>
      </c>
      <c r="C14" s="35">
        <v>1</v>
      </c>
      <c r="D14" s="35" t="s">
        <v>11</v>
      </c>
      <c r="E14" s="35">
        <v>1</v>
      </c>
      <c r="F14" s="35">
        <v>52</v>
      </c>
      <c r="G14" s="35" t="s">
        <v>280</v>
      </c>
      <c r="H14" s="35" t="s">
        <v>281</v>
      </c>
      <c r="I14" s="37">
        <f t="shared" si="2"/>
        <v>20</v>
      </c>
      <c r="J14" s="37" t="e">
        <f>IF(I14="","",I14/VLOOKUP(D14,'DEFINITIONS AND SCENARIOS'!$A$5:$C$11,3,FALSE))</f>
        <v>#N/A</v>
      </c>
      <c r="K14" s="37" t="e">
        <f t="shared" si="3"/>
        <v>#N/A</v>
      </c>
      <c r="L14" s="37" t="e">
        <f>IF(J14="","",J14*(1+'DEFINITIONS AND SCENARIOS'!$B$24))</f>
        <v>#N/A</v>
      </c>
    </row>
    <row r="15" spans="1:12" x14ac:dyDescent="0.35">
      <c r="A15" s="76" t="s">
        <v>282</v>
      </c>
      <c r="B15" s="77"/>
      <c r="C15" s="78">
        <v>1</v>
      </c>
      <c r="D15" s="78" t="s">
        <v>10</v>
      </c>
      <c r="E15" s="78">
        <v>1</v>
      </c>
      <c r="F15" s="78">
        <v>52</v>
      </c>
      <c r="G15" s="78" t="s">
        <v>262</v>
      </c>
      <c r="H15" s="78" t="s">
        <v>261</v>
      </c>
      <c r="I15" s="37" t="str">
        <f t="shared" si="2"/>
        <v/>
      </c>
      <c r="J15" s="37" t="str">
        <f>IF(I15="","",I15/VLOOKUP(D15,'DEFINITIONS AND SCENARIOS'!$A$5:$C$11,3,FALSE))</f>
        <v/>
      </c>
      <c r="K15" s="37" t="str">
        <f t="shared" si="3"/>
        <v/>
      </c>
      <c r="L15" s="37" t="str">
        <f>IF(J15="","",J15*(1+'DEFINITIONS AND SCENARIOS'!$B$24))</f>
        <v/>
      </c>
    </row>
    <row r="16" spans="1:12" x14ac:dyDescent="0.35">
      <c r="A16" s="38" t="s">
        <v>283</v>
      </c>
      <c r="B16" s="34">
        <v>50</v>
      </c>
      <c r="C16" s="35">
        <v>1</v>
      </c>
      <c r="D16" s="35" t="s">
        <v>10</v>
      </c>
      <c r="E16" s="35">
        <v>1</v>
      </c>
      <c r="F16" s="35">
        <v>52</v>
      </c>
      <c r="G16" s="35" t="s">
        <v>264</v>
      </c>
      <c r="H16" s="35" t="s">
        <v>284</v>
      </c>
      <c r="I16" s="37">
        <f t="shared" si="2"/>
        <v>50</v>
      </c>
      <c r="J16" s="37" t="e">
        <f>IF(I16="","",I16/VLOOKUP(D16,'DEFINITIONS AND SCENARIOS'!$A$5:$C$11,3,FALSE))</f>
        <v>#N/A</v>
      </c>
      <c r="K16" s="37" t="e">
        <f t="shared" si="3"/>
        <v>#N/A</v>
      </c>
      <c r="L16" s="37" t="e">
        <f>IF(J16="","",J16*(1+'DEFINITIONS AND SCENARIOS'!$B$24))</f>
        <v>#N/A</v>
      </c>
    </row>
    <row r="17" spans="1:12" x14ac:dyDescent="0.35">
      <c r="A17" s="76" t="s">
        <v>285</v>
      </c>
      <c r="B17" s="77"/>
      <c r="C17" s="78">
        <v>1</v>
      </c>
      <c r="D17" s="78" t="s">
        <v>10</v>
      </c>
      <c r="E17" s="78">
        <v>1</v>
      </c>
      <c r="F17" s="78">
        <v>52</v>
      </c>
      <c r="G17" s="78" t="s">
        <v>262</v>
      </c>
      <c r="H17" s="78" t="s">
        <v>261</v>
      </c>
      <c r="I17" s="37" t="str">
        <f t="shared" si="2"/>
        <v/>
      </c>
      <c r="J17" s="37" t="str">
        <f>IF(I17="","",I17/VLOOKUP(D17,'DEFINITIONS AND SCENARIOS'!$A$5:$C$11,3,FALSE))</f>
        <v/>
      </c>
      <c r="K17" s="37" t="str">
        <f t="shared" si="3"/>
        <v/>
      </c>
      <c r="L17" s="37" t="str">
        <f>IF(J17="","",J17*(1+'DEFINITIONS AND SCENARIOS'!$B$24))</f>
        <v/>
      </c>
    </row>
    <row r="18" spans="1:12" x14ac:dyDescent="0.35">
      <c r="A18" s="38" t="s">
        <v>286</v>
      </c>
      <c r="B18" s="34">
        <v>0</v>
      </c>
      <c r="C18" s="35">
        <v>1</v>
      </c>
      <c r="D18" s="35" t="s">
        <v>11</v>
      </c>
      <c r="E18" s="35">
        <v>1</v>
      </c>
      <c r="F18" s="35">
        <v>52</v>
      </c>
      <c r="G18" s="35" t="s">
        <v>264</v>
      </c>
      <c r="H18" s="35" t="s">
        <v>287</v>
      </c>
      <c r="I18" s="37">
        <f t="shared" si="2"/>
        <v>0</v>
      </c>
      <c r="J18" s="37" t="e">
        <f>IF(I18="","",I18/VLOOKUP(D18,'DEFINITIONS AND SCENARIOS'!$A$5:$C$11,3,FALSE))</f>
        <v>#N/A</v>
      </c>
      <c r="K18" s="37" t="e">
        <f t="shared" si="3"/>
        <v>#N/A</v>
      </c>
      <c r="L18" s="37" t="e">
        <f>IF(J18="","",J18*(1+'DEFINITIONS AND SCENARIOS'!$B$24))</f>
        <v>#N/A</v>
      </c>
    </row>
    <row r="19" spans="1:12" x14ac:dyDescent="0.35">
      <c r="A19" s="39" t="s">
        <v>288</v>
      </c>
      <c r="B19" s="34">
        <v>20</v>
      </c>
      <c r="C19" s="35">
        <v>1</v>
      </c>
      <c r="D19" s="35" t="s">
        <v>11</v>
      </c>
      <c r="E19" s="35">
        <v>1</v>
      </c>
      <c r="F19" s="35">
        <v>52</v>
      </c>
      <c r="G19" s="35" t="s">
        <v>280</v>
      </c>
      <c r="H19" s="35" t="s">
        <v>289</v>
      </c>
      <c r="I19" s="37">
        <f t="shared" si="2"/>
        <v>20</v>
      </c>
      <c r="J19" s="37" t="e">
        <f>IF(I19="","",I19/VLOOKUP(D19,'DEFINITIONS AND SCENARIOS'!$A$5:$C$11,3,FALSE))</f>
        <v>#N/A</v>
      </c>
      <c r="K19" s="37" t="e">
        <f t="shared" si="3"/>
        <v>#N/A</v>
      </c>
      <c r="L19" s="37" t="e">
        <f>IF(J19="","",J19*(1+'DEFINITIONS AND SCENARIOS'!$B$24))</f>
        <v>#N/A</v>
      </c>
    </row>
    <row r="20" spans="1:12" x14ac:dyDescent="0.35">
      <c r="A20" s="76" t="s">
        <v>290</v>
      </c>
      <c r="B20" s="77"/>
      <c r="C20" s="78">
        <v>1</v>
      </c>
      <c r="D20" s="78" t="s">
        <v>10</v>
      </c>
      <c r="E20" s="78">
        <v>1</v>
      </c>
      <c r="F20" s="78">
        <v>52</v>
      </c>
      <c r="G20" s="78" t="s">
        <v>262</v>
      </c>
      <c r="H20" s="78" t="s">
        <v>261</v>
      </c>
      <c r="I20" s="37" t="str">
        <f t="shared" si="2"/>
        <v/>
      </c>
      <c r="J20" s="37" t="str">
        <f>IF(I20="","",I20/VLOOKUP(D20,'DEFINITIONS AND SCENARIOS'!$A$5:$C$11,3,FALSE))</f>
        <v/>
      </c>
      <c r="K20" s="37" t="str">
        <f t="shared" si="3"/>
        <v/>
      </c>
      <c r="L20" s="37" t="str">
        <f>IF(J20="","",J20*(1+'DEFINITIONS AND SCENARIOS'!$B$24))</f>
        <v/>
      </c>
    </row>
    <row r="21" spans="1:12" x14ac:dyDescent="0.35">
      <c r="A21" s="38" t="s">
        <v>17</v>
      </c>
      <c r="B21" s="34">
        <v>30</v>
      </c>
      <c r="C21" s="35">
        <v>1</v>
      </c>
      <c r="D21" s="35" t="s">
        <v>11</v>
      </c>
      <c r="E21" s="35">
        <v>1</v>
      </c>
      <c r="F21" s="35">
        <v>52</v>
      </c>
      <c r="G21" s="35" t="s">
        <v>280</v>
      </c>
      <c r="H21" s="35" t="s">
        <v>18</v>
      </c>
      <c r="I21" s="37">
        <f t="shared" si="2"/>
        <v>30</v>
      </c>
      <c r="J21" s="37" t="e">
        <f>IF(I21="","",I21/VLOOKUP(D21,'DEFINITIONS AND SCENARIOS'!$A$5:$C$11,3,FALSE))</f>
        <v>#N/A</v>
      </c>
      <c r="K21" s="37" t="e">
        <f t="shared" si="3"/>
        <v>#N/A</v>
      </c>
      <c r="L21" s="37" t="e">
        <f>IF(J21="","",J21*(1+'DEFINITIONS AND SCENARIOS'!$B$24))</f>
        <v>#N/A</v>
      </c>
    </row>
    <row r="22" spans="1:12" x14ac:dyDescent="0.35">
      <c r="A22" s="38" t="s">
        <v>291</v>
      </c>
      <c r="B22" s="34">
        <v>5</v>
      </c>
      <c r="C22" s="35">
        <v>1</v>
      </c>
      <c r="D22" s="35" t="s">
        <v>11</v>
      </c>
      <c r="E22" s="35">
        <v>1</v>
      </c>
      <c r="F22" s="35">
        <v>52</v>
      </c>
      <c r="G22" s="35" t="s">
        <v>280</v>
      </c>
      <c r="H22" s="35" t="s">
        <v>19</v>
      </c>
      <c r="I22" s="37">
        <f t="shared" si="2"/>
        <v>5</v>
      </c>
      <c r="J22" s="37" t="e">
        <f>IF(I22="","",I22/VLOOKUP(D22,'DEFINITIONS AND SCENARIOS'!$A$5:$C$11,3,FALSE))</f>
        <v>#N/A</v>
      </c>
      <c r="K22" s="37" t="e">
        <f t="shared" si="3"/>
        <v>#N/A</v>
      </c>
      <c r="L22" s="37" t="e">
        <f>IF(J22="","",J22*(1+'DEFINITIONS AND SCENARIOS'!$B$24))</f>
        <v>#N/A</v>
      </c>
    </row>
    <row r="23" spans="1:12" x14ac:dyDescent="0.35">
      <c r="A23" s="76" t="s">
        <v>292</v>
      </c>
      <c r="B23" s="77"/>
      <c r="C23" s="78">
        <v>1</v>
      </c>
      <c r="D23" s="78" t="s">
        <v>10</v>
      </c>
      <c r="E23" s="78">
        <v>1</v>
      </c>
      <c r="F23" s="78">
        <v>52</v>
      </c>
      <c r="G23" s="78" t="s">
        <v>262</v>
      </c>
      <c r="H23" s="78" t="s">
        <v>261</v>
      </c>
      <c r="I23" s="37" t="str">
        <f t="shared" si="2"/>
        <v/>
      </c>
      <c r="J23" s="37" t="str">
        <f>IF(I23="","",I23/VLOOKUP(D23,'DEFINITIONS AND SCENARIOS'!$A$5:$C$11,3,FALSE))</f>
        <v/>
      </c>
      <c r="K23" s="37" t="str">
        <f t="shared" si="3"/>
        <v/>
      </c>
      <c r="L23" s="37" t="str">
        <f>IF(J23="","",J23*(1+'DEFINITIONS AND SCENARIOS'!$B$24))</f>
        <v/>
      </c>
    </row>
    <row r="24" spans="1:12" x14ac:dyDescent="0.35">
      <c r="A24" s="38" t="s">
        <v>293</v>
      </c>
      <c r="B24" s="34">
        <v>15</v>
      </c>
      <c r="C24" s="35">
        <v>1</v>
      </c>
      <c r="D24" s="35" t="s">
        <v>10</v>
      </c>
      <c r="E24" s="35">
        <v>1</v>
      </c>
      <c r="F24" s="35">
        <v>52</v>
      </c>
      <c r="G24" s="35" t="s">
        <v>280</v>
      </c>
      <c r="H24" s="35" t="s">
        <v>20</v>
      </c>
      <c r="I24" s="37">
        <f t="shared" si="2"/>
        <v>15</v>
      </c>
      <c r="J24" s="37" t="e">
        <f>IF(I24="","",I24/VLOOKUP(D24,'DEFINITIONS AND SCENARIOS'!$A$5:$C$11,3,FALSE))</f>
        <v>#N/A</v>
      </c>
      <c r="K24" s="37" t="e">
        <f t="shared" si="3"/>
        <v>#N/A</v>
      </c>
      <c r="L24" s="37" t="e">
        <f>IF(J24="","",J24*(1+'DEFINITIONS AND SCENARIOS'!$B$24))</f>
        <v>#N/A</v>
      </c>
    </row>
    <row r="25" spans="1:12" x14ac:dyDescent="0.35">
      <c r="A25" s="38" t="s">
        <v>294</v>
      </c>
      <c r="B25" s="34">
        <v>0</v>
      </c>
      <c r="C25" s="35">
        <v>1</v>
      </c>
      <c r="D25" s="35" t="s">
        <v>10</v>
      </c>
      <c r="E25" s="35">
        <v>1</v>
      </c>
      <c r="F25" s="35">
        <v>52</v>
      </c>
      <c r="G25" s="35" t="s">
        <v>280</v>
      </c>
      <c r="H25" s="35"/>
      <c r="I25" s="37">
        <f t="shared" si="2"/>
        <v>0</v>
      </c>
      <c r="J25" s="37" t="e">
        <f>IF(I25="","",I25/VLOOKUP(D25,'DEFINITIONS AND SCENARIOS'!$A$5:$C$11,3,FALSE))</f>
        <v>#N/A</v>
      </c>
      <c r="K25" s="37" t="e">
        <f t="shared" si="3"/>
        <v>#N/A</v>
      </c>
      <c r="L25" s="37" t="e">
        <f>IF(J25="","",J25*(1+'DEFINITIONS AND SCENARIOS'!$B$24))</f>
        <v>#N/A</v>
      </c>
    </row>
    <row r="27" spans="1:12" x14ac:dyDescent="0.35">
      <c r="A27" s="7" t="s">
        <v>295</v>
      </c>
      <c r="I27" s="40">
        <f>IF(I4&lt;&gt;"",I4,SUMIF(I5:I8,"&gt;0"))+IF(I9&lt;&gt;"",I9,SUMIF(I10:I11,"&gt;0"))+IF(I12&lt;&gt;"",I12,SUMIF(I13:I14,"&gt;0"))+IF(I15&lt;&gt;"",I15,SUMIF(I16:I16,"&gt;0"))+IF(I17&lt;&gt;"",I17,SUMIF(I18:I19,"&gt;0"))+IF(I20&lt;&gt;"",I20,SUMIF(I21:I22,"&gt;0"))+IF(I23&lt;&gt;"",I23,SUMIF(I24:I25,"&gt;0"))</f>
        <v>905</v>
      </c>
      <c r="J27" s="40">
        <f>IF(J4&lt;&gt;"",J4,SUMIF(J5:J8,"&gt;0"))+IF(J9&lt;&gt;"",J9,SUMIF(J10:J11,"&gt;0"))+IF(J12&lt;&gt;"",J12,SUMIF(J13:J14,"&gt;0"))+IF(J15&lt;&gt;"",J15,SUMIF(J16:J16,"&gt;0"))+IF(J17&lt;&gt;"",J17,SUMIF(J18:J19,"&gt;0"))+IF(J20&lt;&gt;"",J20,SUMIF(J21:J22,"&gt;0"))+IF(J23&lt;&gt;"",J23,SUMIF(J24:J25,"&gt;0"))</f>
        <v>0</v>
      </c>
      <c r="K27" s="40">
        <f>IF(K4&lt;&gt;"",K4,SUMIF(K5:K8,"&gt;0"))+IF(K9&lt;&gt;"",K9,SUMIF(K10:K11,"&gt;0"))+IF(K12&lt;&gt;"",K12,SUMIF(K13:K14,"&gt;0"))+IF(K15&lt;&gt;"",K15,SUMIF(K16:K16,"&gt;0"))+IF(K17&lt;&gt;"",K17,SUMIF(K18:K19,"&gt;0"))+IF(K20&lt;&gt;"",K20,SUMIF(K21:K22,"&gt;0"))+IF(K23&lt;&gt;"",K23,SUMIF(K24:K25,"&gt;0"))</f>
        <v>0</v>
      </c>
      <c r="L27" s="40">
        <f>IF(L4&lt;&gt;"",L4,SUMIF(L5:L8,"&gt;0"))+IF(L9&lt;&gt;"",L9,SUMIF(L10:L11,"&gt;0"))+IF(L12&lt;&gt;"",L12,SUMIF(L13:L14,"&gt;0"))+IF(L15&lt;&gt;"",L15,SUMIF(L16:L16,"&gt;0"))+IF(L17&lt;&gt;"",L17,SUMIF(L18:L19,"&gt;0"))+IF(L20&lt;&gt;"",L20,SUMIF(L21:L22,"&gt;0"))+IF(L23&lt;&gt;"",L23,SUMIF(L24:L25,"&gt;0"))</f>
        <v>0</v>
      </c>
    </row>
    <row r="29" spans="1:12" ht="16" x14ac:dyDescent="0.4">
      <c r="A29" s="6" t="s">
        <v>296</v>
      </c>
    </row>
    <row r="30" spans="1:12" x14ac:dyDescent="0.35">
      <c r="A30" s="8" t="s">
        <v>297</v>
      </c>
    </row>
    <row r="31" spans="1:12" x14ac:dyDescent="0.35">
      <c r="A31" s="76" t="s">
        <v>298</v>
      </c>
    </row>
    <row r="32" spans="1:12" x14ac:dyDescent="0.35">
      <c r="A32" s="9" t="s">
        <v>299</v>
      </c>
    </row>
    <row r="33" spans="1:1" x14ac:dyDescent="0.35">
      <c r="A33" s="7" t="s">
        <v>300</v>
      </c>
    </row>
  </sheetData>
  <sheetProtection algorithmName="SHA-512" hashValue="c+YD38LGEAzNn7rmr8UeSTs4W+qWm+VivJssRcM3yRgMiESm3ncZk/ycU+dUPg7Y7/sCDXy2tiIoQ+9EuFWhIg==" saltValue="7nHuh4g6CyKmdFM7Pkuq5g==" spinCount="100000" sheet="1" objects="1" scenarios="1"/>
  <dataValidations count="2">
    <dataValidation type="list" allowBlank="1" showInputMessage="1" showErrorMessage="1" sqref="G4:G25" xr:uid="{B7CD2916-BEDC-4EDF-80A1-09965D65DAE8}">
      <formula1>"essencial,opcional"</formula1>
    </dataValidation>
    <dataValidation type="list" allowBlank="1" showInputMessage="1" showErrorMessage="1" sqref="D4:D25" xr:uid="{CF12F52A-8A0E-4379-B8E9-34319F55573C}">
      <formula1>"semanal,quinzenal,mensal,bimestral,trimestral,semestral,anual"</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8DA1F9-A14E-4E46-A10B-CEECA5575A40}">
  <sheetPr>
    <tabColor rgb="FF70AD47"/>
  </sheetPr>
  <dimension ref="A1:L33"/>
  <sheetViews>
    <sheetView workbookViewId="0">
      <pane ySplit="3" topLeftCell="A4" activePane="bottomLeft" state="frozen"/>
      <selection pane="bottomLeft" activeCell="B9" sqref="B9"/>
    </sheetView>
  </sheetViews>
  <sheetFormatPr defaultRowHeight="14.5" x14ac:dyDescent="0.35"/>
  <cols>
    <col min="1" max="1" width="35.54296875" customWidth="1"/>
    <col min="2" max="4" width="17.81640625" customWidth="1"/>
    <col min="8" max="8" width="24.81640625" customWidth="1"/>
    <col min="9" max="12" width="21.36328125" customWidth="1"/>
  </cols>
  <sheetData>
    <row r="1" spans="1:12" ht="18.5" x14ac:dyDescent="0.45">
      <c r="A1" s="2" t="s">
        <v>301</v>
      </c>
    </row>
    <row r="3" spans="1:12" x14ac:dyDescent="0.35">
      <c r="A3" s="15" t="s">
        <v>188</v>
      </c>
      <c r="B3" s="15" t="s">
        <v>251</v>
      </c>
      <c r="C3" s="15" t="s">
        <v>252</v>
      </c>
      <c r="D3" s="15" t="s">
        <v>156</v>
      </c>
      <c r="E3" s="15" t="s">
        <v>253</v>
      </c>
      <c r="F3" s="15" t="s">
        <v>254</v>
      </c>
      <c r="G3" s="15" t="s">
        <v>255</v>
      </c>
      <c r="H3" s="15" t="s">
        <v>118</v>
      </c>
      <c r="I3" s="15" t="s">
        <v>256</v>
      </c>
      <c r="J3" s="15" t="s">
        <v>257</v>
      </c>
      <c r="K3" s="15" t="s">
        <v>258</v>
      </c>
      <c r="L3" s="15" t="s">
        <v>259</v>
      </c>
    </row>
    <row r="4" spans="1:12" x14ac:dyDescent="0.35">
      <c r="A4" s="76" t="s">
        <v>302</v>
      </c>
      <c r="B4" s="77"/>
      <c r="C4" s="78">
        <v>1</v>
      </c>
      <c r="D4" s="78" t="s">
        <v>10</v>
      </c>
      <c r="E4" s="78">
        <v>1</v>
      </c>
      <c r="F4" s="78">
        <v>52</v>
      </c>
      <c r="G4" s="78" t="s">
        <v>262</v>
      </c>
      <c r="H4" s="78" t="s">
        <v>261</v>
      </c>
      <c r="I4" s="37" t="str">
        <f t="shared" ref="I4" si="0">IF(B4="","",B4*C4)</f>
        <v/>
      </c>
      <c r="J4" s="37" t="str">
        <f>IF(I4="","",I4/VLOOKUP(D4,'DEFINITIONS AND SCENARIOS'!$A$5:$C$11,3,FALSE))</f>
        <v/>
      </c>
      <c r="K4" s="37" t="str">
        <f t="shared" ref="K4" si="1">IF(J4="","",J4*52/12)</f>
        <v/>
      </c>
      <c r="L4" s="37" t="str">
        <f>IF(J4="","",J4*(1+'DEFINITIONS AND SCENARIOS'!$B$24))</f>
        <v/>
      </c>
    </row>
    <row r="5" spans="1:12" x14ac:dyDescent="0.35">
      <c r="A5" s="38" t="s">
        <v>303</v>
      </c>
      <c r="B5" s="34">
        <v>100</v>
      </c>
      <c r="C5" s="35">
        <v>1</v>
      </c>
      <c r="D5" s="35" t="s">
        <v>10</v>
      </c>
      <c r="E5" s="35">
        <v>1</v>
      </c>
      <c r="F5" s="35">
        <v>52</v>
      </c>
      <c r="G5" s="35" t="s">
        <v>264</v>
      </c>
      <c r="H5" s="35" t="s">
        <v>21</v>
      </c>
      <c r="I5" s="37">
        <f>IF(B5="","",B5*C5)</f>
        <v>100</v>
      </c>
      <c r="J5" s="37" t="e">
        <f>IF(I5="","",I5/VLOOKUP(D5,'DEFINITIONS AND SCENARIOS'!$A$5:$C$11,3,FALSE))</f>
        <v>#N/A</v>
      </c>
      <c r="K5" s="37" t="e">
        <f>IF(J5="","",J5*52/12)</f>
        <v>#N/A</v>
      </c>
      <c r="L5" s="37" t="e">
        <f>IF(J5="","",J5*(1+'DEFINITIONS AND SCENARIOS'!$B$24))</f>
        <v>#N/A</v>
      </c>
    </row>
    <row r="6" spans="1:12" x14ac:dyDescent="0.35">
      <c r="A6" s="38" t="s">
        <v>304</v>
      </c>
      <c r="B6" s="34">
        <v>25</v>
      </c>
      <c r="C6" s="35">
        <v>1</v>
      </c>
      <c r="D6" s="35" t="s">
        <v>10</v>
      </c>
      <c r="E6" s="35">
        <v>1</v>
      </c>
      <c r="F6" s="35">
        <v>52</v>
      </c>
      <c r="G6" s="35" t="s">
        <v>280</v>
      </c>
      <c r="H6" s="35" t="s">
        <v>305</v>
      </c>
      <c r="I6" s="37">
        <f t="shared" ref="I6:I25" si="2">IF(B6="","",B6*C6)</f>
        <v>25</v>
      </c>
      <c r="J6" s="37" t="e">
        <f>IF(I6="","",I6/VLOOKUP(D6,'DEFINITIONS AND SCENARIOS'!$A$5:$C$11,3,FALSE))</f>
        <v>#N/A</v>
      </c>
      <c r="K6" s="37" t="e">
        <f t="shared" ref="K6:K25" si="3">IF(J6="","",J6*52/12)</f>
        <v>#N/A</v>
      </c>
      <c r="L6" s="37" t="e">
        <f>IF(J6="","",J6*(1+'DEFINITIONS AND SCENARIOS'!$B$24))</f>
        <v>#N/A</v>
      </c>
    </row>
    <row r="7" spans="1:12" x14ac:dyDescent="0.35">
      <c r="A7" s="38" t="s">
        <v>306</v>
      </c>
      <c r="B7" s="34">
        <v>30</v>
      </c>
      <c r="C7" s="35">
        <v>1</v>
      </c>
      <c r="D7" s="35" t="s">
        <v>10</v>
      </c>
      <c r="E7" s="35">
        <v>1</v>
      </c>
      <c r="F7" s="35">
        <v>52</v>
      </c>
      <c r="G7" s="35" t="s">
        <v>280</v>
      </c>
      <c r="H7" s="35" t="s">
        <v>307</v>
      </c>
      <c r="I7" s="37">
        <f t="shared" si="2"/>
        <v>30</v>
      </c>
      <c r="J7" s="37" t="e">
        <f>IF(I7="","",I7/VLOOKUP(D7,'DEFINITIONS AND SCENARIOS'!$A$5:$C$11,3,FALSE))</f>
        <v>#N/A</v>
      </c>
      <c r="K7" s="37" t="e">
        <f t="shared" si="3"/>
        <v>#N/A</v>
      </c>
      <c r="L7" s="37" t="e">
        <f>IF(J7="","",J7*(1+'DEFINITIONS AND SCENARIOS'!$B$24))</f>
        <v>#N/A</v>
      </c>
    </row>
    <row r="8" spans="1:12" x14ac:dyDescent="0.35">
      <c r="A8" s="38" t="s">
        <v>308</v>
      </c>
      <c r="B8" s="34">
        <v>20</v>
      </c>
      <c r="C8" s="35">
        <v>1</v>
      </c>
      <c r="D8" s="35" t="s">
        <v>10</v>
      </c>
      <c r="E8" s="35">
        <v>1</v>
      </c>
      <c r="F8" s="35">
        <v>52</v>
      </c>
      <c r="G8" s="35" t="s">
        <v>280</v>
      </c>
      <c r="H8" s="35" t="s">
        <v>309</v>
      </c>
      <c r="I8" s="37">
        <f t="shared" si="2"/>
        <v>20</v>
      </c>
      <c r="J8" s="37" t="e">
        <f>IF(I8="","",I8/VLOOKUP(D8,'DEFINITIONS AND SCENARIOS'!$A$5:$C$11,3,FALSE))</f>
        <v>#N/A</v>
      </c>
      <c r="K8" s="37" t="e">
        <f t="shared" si="3"/>
        <v>#N/A</v>
      </c>
      <c r="L8" s="37" t="e">
        <f>IF(J8="","",J8*(1+'DEFINITIONS AND SCENARIOS'!$B$24))</f>
        <v>#N/A</v>
      </c>
    </row>
    <row r="9" spans="1:12" x14ac:dyDescent="0.35">
      <c r="A9" s="76" t="s">
        <v>310</v>
      </c>
      <c r="B9" s="77"/>
      <c r="C9" s="78">
        <v>1</v>
      </c>
      <c r="D9" s="78" t="s">
        <v>10</v>
      </c>
      <c r="E9" s="78">
        <v>1</v>
      </c>
      <c r="F9" s="78">
        <v>52</v>
      </c>
      <c r="G9" s="78" t="s">
        <v>262</v>
      </c>
      <c r="H9" s="78" t="s">
        <v>261</v>
      </c>
      <c r="I9" s="37" t="str">
        <f t="shared" si="2"/>
        <v/>
      </c>
      <c r="J9" s="37" t="str">
        <f>IF(I9="","",I9/VLOOKUP(D9,'DEFINITIONS AND SCENARIOS'!$A$5:$C$11,3,FALSE))</f>
        <v/>
      </c>
      <c r="K9" s="37" t="str">
        <f t="shared" si="3"/>
        <v/>
      </c>
      <c r="L9" s="37" t="str">
        <f>IF(J9="","",J9*(1+'DEFINITIONS AND SCENARIOS'!$B$24))</f>
        <v/>
      </c>
    </row>
    <row r="10" spans="1:12" x14ac:dyDescent="0.35">
      <c r="A10" s="38" t="s">
        <v>311</v>
      </c>
      <c r="B10" s="34">
        <v>25</v>
      </c>
      <c r="C10" s="35">
        <v>1</v>
      </c>
      <c r="D10" s="35" t="s">
        <v>10</v>
      </c>
      <c r="E10" s="35">
        <v>1</v>
      </c>
      <c r="F10" s="35">
        <v>52</v>
      </c>
      <c r="G10" s="35" t="s">
        <v>280</v>
      </c>
      <c r="H10" s="35" t="s">
        <v>312</v>
      </c>
      <c r="I10" s="37">
        <f t="shared" si="2"/>
        <v>25</v>
      </c>
      <c r="J10" s="37" t="e">
        <f>IF(I10="","",I10/VLOOKUP(D10,'DEFINITIONS AND SCENARIOS'!$A$5:$C$11,3,FALSE))</f>
        <v>#N/A</v>
      </c>
      <c r="K10" s="37" t="e">
        <f t="shared" si="3"/>
        <v>#N/A</v>
      </c>
      <c r="L10" s="37" t="e">
        <f>IF(J10="","",J10*(1+'DEFINITIONS AND SCENARIOS'!$B$24))</f>
        <v>#N/A</v>
      </c>
    </row>
    <row r="11" spans="1:12" x14ac:dyDescent="0.35">
      <c r="A11" s="38" t="s">
        <v>313</v>
      </c>
      <c r="B11" s="34">
        <v>50</v>
      </c>
      <c r="C11" s="35">
        <v>1</v>
      </c>
      <c r="D11" s="35" t="s">
        <v>11</v>
      </c>
      <c r="E11" s="35">
        <v>1</v>
      </c>
      <c r="F11" s="35">
        <v>52</v>
      </c>
      <c r="G11" s="35" t="s">
        <v>280</v>
      </c>
      <c r="H11" s="35" t="s">
        <v>314</v>
      </c>
      <c r="I11" s="37">
        <f t="shared" si="2"/>
        <v>50</v>
      </c>
      <c r="J11" s="37" t="e">
        <f>IF(I11="","",I11/VLOOKUP(D11,'DEFINITIONS AND SCENARIOS'!$A$5:$C$11,3,FALSE))</f>
        <v>#N/A</v>
      </c>
      <c r="K11" s="37" t="e">
        <f t="shared" si="3"/>
        <v>#N/A</v>
      </c>
      <c r="L11" s="37" t="e">
        <f>IF(J11="","",J11*(1+'DEFINITIONS AND SCENARIOS'!$B$24))</f>
        <v>#N/A</v>
      </c>
    </row>
    <row r="12" spans="1:12" x14ac:dyDescent="0.35">
      <c r="A12" s="76" t="s">
        <v>315</v>
      </c>
      <c r="B12" s="77"/>
      <c r="C12" s="78">
        <v>1</v>
      </c>
      <c r="D12" s="78" t="s">
        <v>10</v>
      </c>
      <c r="E12" s="78">
        <v>1</v>
      </c>
      <c r="F12" s="78">
        <v>52</v>
      </c>
      <c r="G12" s="78" t="s">
        <v>262</v>
      </c>
      <c r="H12" s="78" t="s">
        <v>261</v>
      </c>
      <c r="I12" s="37" t="str">
        <f t="shared" si="2"/>
        <v/>
      </c>
      <c r="J12" s="37" t="str">
        <f>IF(I12="","",I12/VLOOKUP(D12,'DEFINITIONS AND SCENARIOS'!$A$5:$C$11,3,FALSE))</f>
        <v/>
      </c>
      <c r="K12" s="37" t="str">
        <f t="shared" si="3"/>
        <v/>
      </c>
      <c r="L12" s="37" t="str">
        <f>IF(J12="","",J12*(1+'DEFINITIONS AND SCENARIOS'!$B$24))</f>
        <v/>
      </c>
    </row>
    <row r="13" spans="1:12" x14ac:dyDescent="0.35">
      <c r="A13" s="38" t="s">
        <v>316</v>
      </c>
      <c r="B13" s="34">
        <v>40</v>
      </c>
      <c r="C13" s="35">
        <v>1</v>
      </c>
      <c r="D13" s="35" t="s">
        <v>11</v>
      </c>
      <c r="E13" s="35">
        <v>1</v>
      </c>
      <c r="F13" s="35">
        <v>52</v>
      </c>
      <c r="G13" s="35" t="s">
        <v>280</v>
      </c>
      <c r="H13" s="35" t="s">
        <v>22</v>
      </c>
      <c r="I13" s="37">
        <f t="shared" si="2"/>
        <v>40</v>
      </c>
      <c r="J13" s="37" t="e">
        <f>IF(I13="","",I13/VLOOKUP(D13,'DEFINITIONS AND SCENARIOS'!$A$5:$C$11,3,FALSE))</f>
        <v>#N/A</v>
      </c>
      <c r="K13" s="37" t="e">
        <f t="shared" si="3"/>
        <v>#N/A</v>
      </c>
      <c r="L13" s="37" t="e">
        <f>IF(J13="","",J13*(1+'DEFINITIONS AND SCENARIOS'!$B$24))</f>
        <v>#N/A</v>
      </c>
    </row>
    <row r="14" spans="1:12" x14ac:dyDescent="0.35">
      <c r="A14" s="38" t="s">
        <v>317</v>
      </c>
      <c r="B14" s="34">
        <v>15</v>
      </c>
      <c r="C14" s="35">
        <v>1</v>
      </c>
      <c r="D14" s="35" t="s">
        <v>11</v>
      </c>
      <c r="E14" s="35">
        <v>1</v>
      </c>
      <c r="F14" s="35">
        <v>52</v>
      </c>
      <c r="G14" s="35" t="s">
        <v>264</v>
      </c>
      <c r="H14" s="35" t="s">
        <v>23</v>
      </c>
      <c r="I14" s="37">
        <f t="shared" si="2"/>
        <v>15</v>
      </c>
      <c r="J14" s="37" t="e">
        <f>IF(I14="","",I14/VLOOKUP(D14,'DEFINITIONS AND SCENARIOS'!$A$5:$C$11,3,FALSE))</f>
        <v>#N/A</v>
      </c>
      <c r="K14" s="37" t="e">
        <f t="shared" si="3"/>
        <v>#N/A</v>
      </c>
      <c r="L14" s="37" t="e">
        <f>IF(J14="","",J14*(1+'DEFINITIONS AND SCENARIOS'!$B$24))</f>
        <v>#N/A</v>
      </c>
    </row>
    <row r="15" spans="1:12" x14ac:dyDescent="0.35">
      <c r="A15" s="38" t="s">
        <v>318</v>
      </c>
      <c r="B15" s="34">
        <v>10</v>
      </c>
      <c r="C15" s="35">
        <v>1</v>
      </c>
      <c r="D15" s="35" t="s">
        <v>11</v>
      </c>
      <c r="E15" s="35">
        <v>1</v>
      </c>
      <c r="F15" s="35">
        <v>52</v>
      </c>
      <c r="G15" s="35" t="s">
        <v>264</v>
      </c>
      <c r="H15" s="35" t="s">
        <v>319</v>
      </c>
      <c r="I15" s="37">
        <f t="shared" si="2"/>
        <v>10</v>
      </c>
      <c r="J15" s="37" t="e">
        <f>IF(I15="","",I15/VLOOKUP(D15,'DEFINITIONS AND SCENARIOS'!$A$5:$C$11,3,FALSE))</f>
        <v>#N/A</v>
      </c>
      <c r="K15" s="37" t="e">
        <f t="shared" si="3"/>
        <v>#N/A</v>
      </c>
      <c r="L15" s="37" t="e">
        <f>IF(J15="","",J15*(1+'DEFINITIONS AND SCENARIOS'!$B$24))</f>
        <v>#N/A</v>
      </c>
    </row>
    <row r="16" spans="1:12" x14ac:dyDescent="0.35">
      <c r="A16" s="76" t="s">
        <v>320</v>
      </c>
      <c r="B16" s="77"/>
      <c r="C16" s="78">
        <v>1</v>
      </c>
      <c r="D16" s="78" t="s">
        <v>10</v>
      </c>
      <c r="E16" s="78">
        <v>1</v>
      </c>
      <c r="F16" s="78">
        <v>52</v>
      </c>
      <c r="G16" s="78" t="s">
        <v>262</v>
      </c>
      <c r="H16" s="78" t="s">
        <v>261</v>
      </c>
      <c r="I16" s="37" t="str">
        <f t="shared" si="2"/>
        <v/>
      </c>
      <c r="J16" s="37" t="str">
        <f>IF(I16="","",I16/VLOOKUP(D16,'DEFINITIONS AND SCENARIOS'!$A$5:$C$11,3,FALSE))</f>
        <v/>
      </c>
      <c r="K16" s="37" t="str">
        <f t="shared" si="3"/>
        <v/>
      </c>
      <c r="L16" s="37" t="str">
        <f>IF(J16="","",J16*(1+'DEFINITIONS AND SCENARIOS'!$B$24))</f>
        <v/>
      </c>
    </row>
    <row r="17" spans="1:12" x14ac:dyDescent="0.35">
      <c r="A17" s="38" t="s">
        <v>321</v>
      </c>
      <c r="B17" s="34">
        <v>50</v>
      </c>
      <c r="C17" s="35">
        <v>1</v>
      </c>
      <c r="D17" s="35" t="s">
        <v>11</v>
      </c>
      <c r="E17" s="35">
        <v>1</v>
      </c>
      <c r="F17" s="35">
        <v>52</v>
      </c>
      <c r="G17" s="35" t="s">
        <v>280</v>
      </c>
      <c r="H17" s="35" t="s">
        <v>24</v>
      </c>
      <c r="I17" s="37">
        <f t="shared" si="2"/>
        <v>50</v>
      </c>
      <c r="J17" s="37" t="e">
        <f>IF(I17="","",I17/VLOOKUP(D17,'DEFINITIONS AND SCENARIOS'!$A$5:$C$11,3,FALSE))</f>
        <v>#N/A</v>
      </c>
      <c r="K17" s="37" t="e">
        <f t="shared" si="3"/>
        <v>#N/A</v>
      </c>
      <c r="L17" s="37" t="e">
        <f>IF(J17="","",J17*(1+'DEFINITIONS AND SCENARIOS'!$B$24))</f>
        <v>#N/A</v>
      </c>
    </row>
    <row r="18" spans="1:12" x14ac:dyDescent="0.35">
      <c r="A18" s="38" t="s">
        <v>322</v>
      </c>
      <c r="B18" s="34">
        <v>15</v>
      </c>
      <c r="C18" s="35">
        <v>1</v>
      </c>
      <c r="D18" s="35" t="s">
        <v>11</v>
      </c>
      <c r="E18" s="35">
        <v>1</v>
      </c>
      <c r="F18" s="35">
        <v>52</v>
      </c>
      <c r="G18" s="35" t="s">
        <v>264</v>
      </c>
      <c r="H18" s="35" t="s">
        <v>323</v>
      </c>
      <c r="I18" s="37">
        <f t="shared" si="2"/>
        <v>15</v>
      </c>
      <c r="J18" s="37" t="e">
        <f>IF(I18="","",I18/VLOOKUP(D18,'DEFINITIONS AND SCENARIOS'!$A$5:$C$11,3,FALSE))</f>
        <v>#N/A</v>
      </c>
      <c r="K18" s="37" t="e">
        <f t="shared" si="3"/>
        <v>#N/A</v>
      </c>
      <c r="L18" s="37" t="e">
        <f>IF(J18="","",J18*(1+'DEFINITIONS AND SCENARIOS'!$B$24))</f>
        <v>#N/A</v>
      </c>
    </row>
    <row r="19" spans="1:12" x14ac:dyDescent="0.35">
      <c r="A19" s="76" t="s">
        <v>324</v>
      </c>
      <c r="B19" s="77"/>
      <c r="C19" s="78">
        <v>1</v>
      </c>
      <c r="D19" s="78" t="s">
        <v>10</v>
      </c>
      <c r="E19" s="78">
        <v>1</v>
      </c>
      <c r="F19" s="78">
        <v>52</v>
      </c>
      <c r="G19" s="78" t="s">
        <v>262</v>
      </c>
      <c r="H19" s="78" t="s">
        <v>261</v>
      </c>
      <c r="I19" s="37" t="str">
        <f t="shared" si="2"/>
        <v/>
      </c>
      <c r="J19" s="37" t="str">
        <f>IF(I19="","",I19/VLOOKUP(D19,'DEFINITIONS AND SCENARIOS'!$A$5:$C$11,3,FALSE))</f>
        <v/>
      </c>
      <c r="K19" s="37" t="str">
        <f t="shared" si="3"/>
        <v/>
      </c>
      <c r="L19" s="37" t="str">
        <f>IF(J19="","",J19*(1+'DEFINITIONS AND SCENARIOS'!$B$24))</f>
        <v/>
      </c>
    </row>
    <row r="20" spans="1:12" x14ac:dyDescent="0.35">
      <c r="A20" s="38" t="s">
        <v>325</v>
      </c>
      <c r="B20" s="34">
        <v>0</v>
      </c>
      <c r="C20" s="35">
        <v>1</v>
      </c>
      <c r="D20" s="35" t="s">
        <v>11</v>
      </c>
      <c r="E20" s="35">
        <v>1</v>
      </c>
      <c r="F20" s="35">
        <v>52</v>
      </c>
      <c r="G20" s="35" t="s">
        <v>280</v>
      </c>
      <c r="H20" s="35" t="s">
        <v>326</v>
      </c>
      <c r="I20" s="37">
        <f t="shared" si="2"/>
        <v>0</v>
      </c>
      <c r="J20" s="37" t="e">
        <f>IF(I20="","",I20/VLOOKUP(D20,'DEFINITIONS AND SCENARIOS'!$A$5:$C$11,3,FALSE))</f>
        <v>#N/A</v>
      </c>
      <c r="K20" s="37" t="e">
        <f t="shared" si="3"/>
        <v>#N/A</v>
      </c>
      <c r="L20" s="37" t="e">
        <f>IF(J20="","",J20*(1+'DEFINITIONS AND SCENARIOS'!$B$24))</f>
        <v>#N/A</v>
      </c>
    </row>
    <row r="21" spans="1:12" x14ac:dyDescent="0.35">
      <c r="A21" s="38" t="s">
        <v>327</v>
      </c>
      <c r="B21" s="34">
        <v>5</v>
      </c>
      <c r="C21" s="35">
        <v>1</v>
      </c>
      <c r="D21" s="35" t="s">
        <v>11</v>
      </c>
      <c r="E21" s="35">
        <v>1</v>
      </c>
      <c r="F21" s="35">
        <v>52</v>
      </c>
      <c r="G21" s="35" t="s">
        <v>280</v>
      </c>
      <c r="H21" s="35" t="s">
        <v>328</v>
      </c>
      <c r="I21" s="37">
        <f t="shared" si="2"/>
        <v>5</v>
      </c>
      <c r="J21" s="37" t="e">
        <f>IF(I21="","",I21/VLOOKUP(D21,'DEFINITIONS AND SCENARIOS'!$A$5:$C$11,3,FALSE))</f>
        <v>#N/A</v>
      </c>
      <c r="K21" s="37" t="e">
        <f t="shared" si="3"/>
        <v>#N/A</v>
      </c>
      <c r="L21" s="37" t="e">
        <f>IF(J21="","",J21*(1+'DEFINITIONS AND SCENARIOS'!$B$24))</f>
        <v>#N/A</v>
      </c>
    </row>
    <row r="22" spans="1:12" x14ac:dyDescent="0.35">
      <c r="A22" s="76" t="s">
        <v>329</v>
      </c>
      <c r="B22" s="77"/>
      <c r="C22" s="78">
        <v>1</v>
      </c>
      <c r="D22" s="78" t="s">
        <v>10</v>
      </c>
      <c r="E22" s="78">
        <v>1</v>
      </c>
      <c r="F22" s="78">
        <v>52</v>
      </c>
      <c r="G22" s="78" t="s">
        <v>262</v>
      </c>
      <c r="H22" s="78" t="s">
        <v>261</v>
      </c>
      <c r="I22" s="37" t="str">
        <f t="shared" si="2"/>
        <v/>
      </c>
      <c r="J22" s="37" t="str">
        <f>IF(I22="","",I22/VLOOKUP(D22,'DEFINITIONS AND SCENARIOS'!$A$5:$C$11,3,FALSE))</f>
        <v/>
      </c>
      <c r="K22" s="37" t="str">
        <f t="shared" si="3"/>
        <v/>
      </c>
      <c r="L22" s="37" t="str">
        <f>IF(J22="","",J22*(1+'DEFINITIONS AND SCENARIOS'!$B$24))</f>
        <v/>
      </c>
    </row>
    <row r="23" spans="1:12" x14ac:dyDescent="0.35">
      <c r="A23" s="38" t="s">
        <v>330</v>
      </c>
      <c r="B23" s="34">
        <v>20</v>
      </c>
      <c r="C23" s="35">
        <v>1</v>
      </c>
      <c r="D23" s="35" t="s">
        <v>11</v>
      </c>
      <c r="E23" s="35">
        <v>1</v>
      </c>
      <c r="F23" s="35">
        <v>52</v>
      </c>
      <c r="G23" s="35" t="s">
        <v>280</v>
      </c>
      <c r="H23" s="35" t="s">
        <v>331</v>
      </c>
      <c r="I23" s="37">
        <f t="shared" si="2"/>
        <v>20</v>
      </c>
      <c r="J23" s="37" t="e">
        <f>IF(I23="","",I23/VLOOKUP(D23,'DEFINITIONS AND SCENARIOS'!$A$5:$C$11,3,FALSE))</f>
        <v>#N/A</v>
      </c>
      <c r="K23" s="37" t="e">
        <f t="shared" si="3"/>
        <v>#N/A</v>
      </c>
      <c r="L23" s="37" t="e">
        <f>IF(J23="","",J23*(1+'DEFINITIONS AND SCENARIOS'!$B$24))</f>
        <v>#N/A</v>
      </c>
    </row>
    <row r="24" spans="1:12" x14ac:dyDescent="0.35">
      <c r="A24" s="38" t="s">
        <v>332</v>
      </c>
      <c r="B24" s="34">
        <v>20</v>
      </c>
      <c r="C24" s="35">
        <v>1</v>
      </c>
      <c r="D24" s="35" t="s">
        <v>10</v>
      </c>
      <c r="E24" s="35">
        <v>1</v>
      </c>
      <c r="F24" s="35">
        <v>52</v>
      </c>
      <c r="G24" s="35" t="s">
        <v>264</v>
      </c>
      <c r="H24" s="35" t="s">
        <v>333</v>
      </c>
      <c r="I24" s="37">
        <f t="shared" si="2"/>
        <v>20</v>
      </c>
      <c r="J24" s="37" t="e">
        <f>IF(I24="","",I24/VLOOKUP(D24,'DEFINITIONS AND SCENARIOS'!$A$5:$C$11,3,FALSE))</f>
        <v>#N/A</v>
      </c>
      <c r="K24" s="37" t="e">
        <f t="shared" si="3"/>
        <v>#N/A</v>
      </c>
      <c r="L24" s="37" t="e">
        <f>IF(J24="","",J24*(1+'DEFINITIONS AND SCENARIOS'!$B$24))</f>
        <v>#N/A</v>
      </c>
    </row>
    <row r="25" spans="1:12" x14ac:dyDescent="0.35">
      <c r="A25" s="38" t="s">
        <v>334</v>
      </c>
      <c r="B25" s="34">
        <v>0</v>
      </c>
      <c r="C25" s="35">
        <v>1</v>
      </c>
      <c r="D25" s="35" t="s">
        <v>10</v>
      </c>
      <c r="E25" s="35">
        <v>1</v>
      </c>
      <c r="F25" s="35">
        <v>52</v>
      </c>
      <c r="G25" s="35" t="s">
        <v>280</v>
      </c>
      <c r="H25" s="35"/>
      <c r="I25" s="37">
        <f t="shared" si="2"/>
        <v>0</v>
      </c>
      <c r="J25" s="37" t="e">
        <f>IF(I25="","",I25/VLOOKUP(D25,'DEFINITIONS AND SCENARIOS'!$A$5:$C$11,3,FALSE))</f>
        <v>#N/A</v>
      </c>
      <c r="K25" s="37" t="e">
        <f t="shared" si="3"/>
        <v>#N/A</v>
      </c>
      <c r="L25" s="37" t="e">
        <f>IF(J25="","",J25*(1+'DEFINITIONS AND SCENARIOS'!$B$24))</f>
        <v>#N/A</v>
      </c>
    </row>
    <row r="27" spans="1:12" x14ac:dyDescent="0.35">
      <c r="A27" s="7" t="s">
        <v>335</v>
      </c>
      <c r="I27" s="40">
        <f>IF(I4&lt;&gt;"",I4,SUMIF(I5:I8,"&gt;0"))+IF(I9&lt;&gt;"",I9,SUMIF(I10:I11,"&gt;0"))+IF(I12&lt;&gt;"",I12,SUMIF(I13:I15,"&gt;0"))+IF(I16&lt;&gt;"",I16,SUMIF(I17:I18,"&gt;0"))+IF(I19&lt;&gt;"",I19,SUMIF(I20:I21,"&gt;0"))+IF(I22&lt;&gt;"",I22,SUMIF(I23:I25,"&gt;0"))</f>
        <v>425</v>
      </c>
      <c r="J27" s="40">
        <f>IF(J4&lt;&gt;"",J4,SUMIF(J5:J8,"&gt;0"))+IF(J9&lt;&gt;"",J9,SUMIF(J10:J11,"&gt;0"))+IF(J12&lt;&gt;"",J12,SUMIF(J13:J15,"&gt;0"))+IF(J16&lt;&gt;"",J16,SUMIF(J17:J18,"&gt;0"))+IF(J19&lt;&gt;"",J19,SUMIF(J20:J21,"&gt;0"))+IF(J22&lt;&gt;"",J22,SUMIF(J23:J25,"&gt;0"))</f>
        <v>0</v>
      </c>
      <c r="K27" s="40">
        <f>IF(K4&lt;&gt;"",K4,SUMIF(K5:K8,"&gt;0"))+IF(K9&lt;&gt;"",K9,SUMIF(K10:K11,"&gt;0"))+IF(K12&lt;&gt;"",K12,SUMIF(K13:K15,"&gt;0"))+IF(K16&lt;&gt;"",K16,SUMIF(K17:K18,"&gt;0"))+IF(K19&lt;&gt;"",K19,SUMIF(K20:K21,"&gt;0"))+IF(K22&lt;&gt;"",K22,SUMIF(K23:K25,"&gt;0"))</f>
        <v>0</v>
      </c>
      <c r="L27" s="40">
        <f>IF(L4&lt;&gt;"",L4,SUMIF(L5:L8,"&gt;0"))+IF(L9&lt;&gt;"",L9,SUMIF(L10:L11,"&gt;0"))+IF(L12&lt;&gt;"",L12,SUMIF(L13:L15,"&gt;0"))+IF(L16&lt;&gt;"",L16,SUMIF(L17:L18,"&gt;0"))+IF(L19&lt;&gt;"",L19,SUMIF(L20:L21,"&gt;0"))+IF(L22&lt;&gt;"",L22,SUMIF(L23:L25,"&gt;0"))</f>
        <v>0</v>
      </c>
    </row>
    <row r="29" spans="1:12" ht="16" x14ac:dyDescent="0.4">
      <c r="A29" s="6" t="s">
        <v>296</v>
      </c>
    </row>
    <row r="30" spans="1:12" x14ac:dyDescent="0.35">
      <c r="A30" s="8" t="s">
        <v>297</v>
      </c>
    </row>
    <row r="31" spans="1:12" x14ac:dyDescent="0.35">
      <c r="A31" s="76" t="s">
        <v>298</v>
      </c>
    </row>
    <row r="32" spans="1:12" x14ac:dyDescent="0.35">
      <c r="A32" s="9" t="s">
        <v>299</v>
      </c>
    </row>
    <row r="33" spans="1:1" x14ac:dyDescent="0.35">
      <c r="A33" s="7" t="s">
        <v>300</v>
      </c>
    </row>
  </sheetData>
  <sheetProtection algorithmName="SHA-512" hashValue="MrOVOCRez/vnu/x8q22QMR9VlgKlM9oZJyQtuMAIAJiIUeYenLnrJ/ShSv3qr/+qKETtVdZ+4DorauO6kp3yMQ==" saltValue="8WZZsM1VJA7sCQCX9XfNlw==" spinCount="100000" sheet="1" objects="1" scenarios="1"/>
  <dataValidations count="2">
    <dataValidation type="list" allowBlank="1" showInputMessage="1" showErrorMessage="1" sqref="G4:G25" xr:uid="{5C22D05A-F425-4E2F-AAE9-D89C46D81EAE}">
      <formula1>"essencial,opcional"</formula1>
    </dataValidation>
    <dataValidation type="list" allowBlank="1" showInputMessage="1" showErrorMessage="1" sqref="D4:D25" xr:uid="{D73F9276-6DCB-45DD-BFE5-D76484E3318F}">
      <formula1>"semanal,quinzenal,mensal,bimestral,trimestral,semestral,anual"</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F14CE-DB05-4C96-965F-6B19458ADFFA}">
  <sheetPr>
    <tabColor rgb="FF70AD47"/>
  </sheetPr>
  <dimension ref="A1:B21"/>
  <sheetViews>
    <sheetView workbookViewId="0">
      <selection activeCell="B24" sqref="B24"/>
    </sheetView>
  </sheetViews>
  <sheetFormatPr defaultRowHeight="14.5" x14ac:dyDescent="0.35"/>
  <cols>
    <col min="1" max="1" width="44.453125" customWidth="1"/>
    <col min="2" max="2" width="24.81640625" customWidth="1"/>
  </cols>
  <sheetData>
    <row r="1" spans="1:2" ht="18.5" x14ac:dyDescent="0.45">
      <c r="A1" s="2" t="s">
        <v>336</v>
      </c>
    </row>
    <row r="3" spans="1:2" ht="16" x14ac:dyDescent="0.4">
      <c r="A3" s="6" t="s">
        <v>337</v>
      </c>
    </row>
    <row r="5" spans="1:2" x14ac:dyDescent="0.35">
      <c r="A5" s="10" t="s">
        <v>338</v>
      </c>
      <c r="B5" s="46">
        <v>28.26</v>
      </c>
    </row>
    <row r="6" spans="1:2" x14ac:dyDescent="0.35">
      <c r="A6" s="10" t="s">
        <v>339</v>
      </c>
      <c r="B6" s="22">
        <v>40</v>
      </c>
    </row>
    <row r="7" spans="1:2" x14ac:dyDescent="0.35">
      <c r="A7" s="10" t="s">
        <v>340</v>
      </c>
      <c r="B7" s="22">
        <v>2</v>
      </c>
    </row>
    <row r="8" spans="1:2" x14ac:dyDescent="0.35">
      <c r="A8" s="10" t="s">
        <v>341</v>
      </c>
      <c r="B8" s="22">
        <v>2</v>
      </c>
    </row>
    <row r="10" spans="1:2" ht="16" x14ac:dyDescent="0.4">
      <c r="A10" s="6" t="s">
        <v>342</v>
      </c>
    </row>
    <row r="12" spans="1:2" x14ac:dyDescent="0.35">
      <c r="A12" s="10" t="s">
        <v>343</v>
      </c>
      <c r="B12" s="42">
        <f>B7+B8+1</f>
        <v>5</v>
      </c>
    </row>
    <row r="13" spans="1:2" x14ac:dyDescent="0.35">
      <c r="A13" s="10" t="s">
        <v>344</v>
      </c>
      <c r="B13" s="43">
        <f>B5*B6</f>
        <v>1130.4000000000001</v>
      </c>
    </row>
    <row r="14" spans="1:2" x14ac:dyDescent="0.35">
      <c r="A14" s="10" t="s">
        <v>345</v>
      </c>
      <c r="B14" s="40" t="e">
        <f>B13*(1+'DEFINITIONS AND SCENARIOS'!B23)</f>
        <v>#N/A</v>
      </c>
    </row>
    <row r="16" spans="1:2" ht="16" x14ac:dyDescent="0.4">
      <c r="A16" s="44" t="s">
        <v>346</v>
      </c>
      <c r="B16" s="45">
        <f>'BASE DATA'!B44</f>
        <v>20000</v>
      </c>
    </row>
    <row r="18" spans="1:1" ht="16" x14ac:dyDescent="0.4">
      <c r="A18" s="6" t="s">
        <v>296</v>
      </c>
    </row>
    <row r="19" spans="1:1" x14ac:dyDescent="0.35">
      <c r="A19" s="8" t="s">
        <v>297</v>
      </c>
    </row>
    <row r="20" spans="1:1" x14ac:dyDescent="0.35">
      <c r="A20" s="9" t="s">
        <v>299</v>
      </c>
    </row>
    <row r="21" spans="1:1" x14ac:dyDescent="0.35">
      <c r="A21" s="7" t="s">
        <v>300</v>
      </c>
    </row>
  </sheetData>
  <sheetProtection algorithmName="SHA-512" hashValue="mEgXtofIbWa4Ttoa+d+nYWDDxEE5mck2NVXydmKGPSLI9P9PAhIUP8g+j4zNctSL2k3BpsSmRmOiVqFR51UxwQ==" saltValue="EuHpjRH09roJV2cbHxLE8w==" spinCount="100000" sheet="1" objects="1" scenarios="1"/>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953E7-C4E3-4FC5-8686-B2EFA07A3532}">
  <sheetPr>
    <tabColor rgb="FF70AD47"/>
  </sheetPr>
  <dimension ref="A1:BA92"/>
  <sheetViews>
    <sheetView workbookViewId="0">
      <pane xSplit="1" ySplit="3" topLeftCell="B69" activePane="bottomRight" state="frozen"/>
      <selection pane="topRight" activeCell="B1" sqref="B1"/>
      <selection pane="bottomLeft" activeCell="A4" sqref="A4"/>
      <selection pane="bottomRight" activeCell="B77" sqref="B77"/>
    </sheetView>
  </sheetViews>
  <sheetFormatPr defaultRowHeight="14.5" x14ac:dyDescent="0.35"/>
  <cols>
    <col min="1" max="1" width="40.81640625" customWidth="1"/>
    <col min="2" max="53" width="15.08984375" customWidth="1"/>
  </cols>
  <sheetData>
    <row r="1" spans="1:53" ht="18.5" x14ac:dyDescent="0.45">
      <c r="A1" s="2" t="s">
        <v>347</v>
      </c>
    </row>
    <row r="3" spans="1:53" x14ac:dyDescent="0.35">
      <c r="A3" s="15" t="s">
        <v>191</v>
      </c>
      <c r="B3" s="11" t="s">
        <v>382</v>
      </c>
      <c r="C3" s="11" t="s">
        <v>383</v>
      </c>
      <c r="D3" s="11" t="s">
        <v>384</v>
      </c>
      <c r="E3" s="11" t="s">
        <v>385</v>
      </c>
      <c r="F3" s="11" t="s">
        <v>386</v>
      </c>
      <c r="G3" s="11" t="s">
        <v>387</v>
      </c>
      <c r="H3" s="11" t="s">
        <v>388</v>
      </c>
      <c r="I3" s="11" t="s">
        <v>389</v>
      </c>
      <c r="J3" s="11" t="s">
        <v>390</v>
      </c>
      <c r="K3" s="11" t="s">
        <v>391</v>
      </c>
      <c r="L3" s="11" t="s">
        <v>392</v>
      </c>
      <c r="M3" s="11" t="s">
        <v>393</v>
      </c>
      <c r="N3" s="11" t="s">
        <v>394</v>
      </c>
      <c r="O3" s="11" t="s">
        <v>395</v>
      </c>
      <c r="P3" s="11" t="s">
        <v>396</v>
      </c>
      <c r="Q3" s="11" t="s">
        <v>397</v>
      </c>
      <c r="R3" s="11" t="s">
        <v>398</v>
      </c>
      <c r="S3" s="11" t="s">
        <v>399</v>
      </c>
      <c r="T3" s="11" t="s">
        <v>400</v>
      </c>
      <c r="U3" s="11" t="s">
        <v>401</v>
      </c>
      <c r="V3" s="11" t="s">
        <v>402</v>
      </c>
      <c r="W3" s="11" t="s">
        <v>403</v>
      </c>
      <c r="X3" s="11" t="s">
        <v>404</v>
      </c>
      <c r="Y3" s="11" t="s">
        <v>405</v>
      </c>
      <c r="Z3" s="11" t="s">
        <v>406</v>
      </c>
      <c r="AA3" s="11" t="s">
        <v>407</v>
      </c>
      <c r="AB3" s="11" t="s">
        <v>408</v>
      </c>
      <c r="AC3" s="11" t="s">
        <v>409</v>
      </c>
      <c r="AD3" s="11" t="s">
        <v>410</v>
      </c>
      <c r="AE3" s="11" t="s">
        <v>411</v>
      </c>
      <c r="AF3" s="11" t="s">
        <v>412</v>
      </c>
      <c r="AG3" s="11" t="s">
        <v>413</v>
      </c>
      <c r="AH3" s="11" t="s">
        <v>414</v>
      </c>
      <c r="AI3" s="11" t="s">
        <v>415</v>
      </c>
      <c r="AJ3" s="11" t="s">
        <v>416</v>
      </c>
      <c r="AK3" s="11" t="s">
        <v>417</v>
      </c>
      <c r="AL3" s="11" t="s">
        <v>418</v>
      </c>
      <c r="AM3" s="11" t="s">
        <v>419</v>
      </c>
      <c r="AN3" s="11" t="s">
        <v>420</v>
      </c>
      <c r="AO3" s="11" t="s">
        <v>421</v>
      </c>
      <c r="AP3" s="11" t="s">
        <v>422</v>
      </c>
      <c r="AQ3" s="11" t="s">
        <v>423</v>
      </c>
      <c r="AR3" s="11" t="s">
        <v>424</v>
      </c>
      <c r="AS3" s="11" t="s">
        <v>425</v>
      </c>
      <c r="AT3" s="11" t="s">
        <v>426</v>
      </c>
      <c r="AU3" s="11" t="s">
        <v>427</v>
      </c>
      <c r="AV3" s="11" t="s">
        <v>428</v>
      </c>
      <c r="AW3" s="11" t="s">
        <v>429</v>
      </c>
      <c r="AX3" s="11" t="s">
        <v>430</v>
      </c>
      <c r="AY3" s="11" t="s">
        <v>431</v>
      </c>
      <c r="AZ3" s="11" t="s">
        <v>432</v>
      </c>
      <c r="BA3" s="11" t="s">
        <v>433</v>
      </c>
    </row>
    <row r="4" spans="1:53" x14ac:dyDescent="0.35">
      <c r="A4" s="47" t="s">
        <v>348</v>
      </c>
      <c r="B4" s="16">
        <f>REVENUE!$B$16</f>
        <v>20000</v>
      </c>
      <c r="C4" s="16" t="e">
        <f>B68</f>
        <v>#N/A</v>
      </c>
      <c r="D4" s="16" t="e">
        <f t="shared" ref="D4:BA4" si="0">C68</f>
        <v>#N/A</v>
      </c>
      <c r="E4" s="16" t="e">
        <f t="shared" si="0"/>
        <v>#N/A</v>
      </c>
      <c r="F4" s="16" t="e">
        <f t="shared" si="0"/>
        <v>#N/A</v>
      </c>
      <c r="G4" s="16" t="e">
        <f t="shared" si="0"/>
        <v>#N/A</v>
      </c>
      <c r="H4" s="16" t="e">
        <f t="shared" si="0"/>
        <v>#N/A</v>
      </c>
      <c r="I4" s="16" t="e">
        <f t="shared" si="0"/>
        <v>#N/A</v>
      </c>
      <c r="J4" s="16" t="e">
        <f t="shared" si="0"/>
        <v>#N/A</v>
      </c>
      <c r="K4" s="16" t="e">
        <f t="shared" si="0"/>
        <v>#N/A</v>
      </c>
      <c r="L4" s="16" t="e">
        <f t="shared" si="0"/>
        <v>#N/A</v>
      </c>
      <c r="M4" s="16" t="e">
        <f t="shared" si="0"/>
        <v>#N/A</v>
      </c>
      <c r="N4" s="16" t="e">
        <f t="shared" si="0"/>
        <v>#N/A</v>
      </c>
      <c r="O4" s="16" t="e">
        <f t="shared" si="0"/>
        <v>#N/A</v>
      </c>
      <c r="P4" s="16" t="e">
        <f t="shared" si="0"/>
        <v>#N/A</v>
      </c>
      <c r="Q4" s="16" t="e">
        <f t="shared" si="0"/>
        <v>#N/A</v>
      </c>
      <c r="R4" s="16" t="e">
        <f t="shared" si="0"/>
        <v>#N/A</v>
      </c>
      <c r="S4" s="16" t="e">
        <f t="shared" si="0"/>
        <v>#N/A</v>
      </c>
      <c r="T4" s="16" t="e">
        <f t="shared" si="0"/>
        <v>#N/A</v>
      </c>
      <c r="U4" s="16" t="e">
        <f t="shared" si="0"/>
        <v>#N/A</v>
      </c>
      <c r="V4" s="16" t="e">
        <f t="shared" si="0"/>
        <v>#N/A</v>
      </c>
      <c r="W4" s="16" t="e">
        <f t="shared" si="0"/>
        <v>#N/A</v>
      </c>
      <c r="X4" s="16" t="e">
        <f t="shared" si="0"/>
        <v>#N/A</v>
      </c>
      <c r="Y4" s="16" t="e">
        <f t="shared" si="0"/>
        <v>#N/A</v>
      </c>
      <c r="Z4" s="16" t="e">
        <f t="shared" si="0"/>
        <v>#N/A</v>
      </c>
      <c r="AA4" s="16" t="e">
        <f t="shared" si="0"/>
        <v>#N/A</v>
      </c>
      <c r="AB4" s="16" t="e">
        <f t="shared" si="0"/>
        <v>#N/A</v>
      </c>
      <c r="AC4" s="16" t="e">
        <f t="shared" si="0"/>
        <v>#N/A</v>
      </c>
      <c r="AD4" s="16" t="e">
        <f t="shared" si="0"/>
        <v>#N/A</v>
      </c>
      <c r="AE4" s="16" t="e">
        <f t="shared" si="0"/>
        <v>#N/A</v>
      </c>
      <c r="AF4" s="16" t="e">
        <f t="shared" si="0"/>
        <v>#N/A</v>
      </c>
      <c r="AG4" s="16" t="e">
        <f t="shared" si="0"/>
        <v>#N/A</v>
      </c>
      <c r="AH4" s="16" t="e">
        <f t="shared" si="0"/>
        <v>#N/A</v>
      </c>
      <c r="AI4" s="16" t="e">
        <f t="shared" si="0"/>
        <v>#N/A</v>
      </c>
      <c r="AJ4" s="16" t="e">
        <f t="shared" si="0"/>
        <v>#N/A</v>
      </c>
      <c r="AK4" s="16" t="e">
        <f t="shared" si="0"/>
        <v>#N/A</v>
      </c>
      <c r="AL4" s="16" t="e">
        <f t="shared" si="0"/>
        <v>#N/A</v>
      </c>
      <c r="AM4" s="16" t="e">
        <f t="shared" si="0"/>
        <v>#N/A</v>
      </c>
      <c r="AN4" s="16" t="e">
        <f t="shared" si="0"/>
        <v>#N/A</v>
      </c>
      <c r="AO4" s="16" t="e">
        <f t="shared" si="0"/>
        <v>#N/A</v>
      </c>
      <c r="AP4" s="16" t="e">
        <f t="shared" si="0"/>
        <v>#N/A</v>
      </c>
      <c r="AQ4" s="16" t="e">
        <f t="shared" si="0"/>
        <v>#N/A</v>
      </c>
      <c r="AR4" s="16" t="e">
        <f t="shared" si="0"/>
        <v>#N/A</v>
      </c>
      <c r="AS4" s="16" t="e">
        <f t="shared" si="0"/>
        <v>#N/A</v>
      </c>
      <c r="AT4" s="16" t="e">
        <f t="shared" si="0"/>
        <v>#N/A</v>
      </c>
      <c r="AU4" s="16" t="e">
        <f t="shared" si="0"/>
        <v>#N/A</v>
      </c>
      <c r="AV4" s="16" t="e">
        <f t="shared" si="0"/>
        <v>#N/A</v>
      </c>
      <c r="AW4" s="16" t="e">
        <f t="shared" si="0"/>
        <v>#N/A</v>
      </c>
      <c r="AX4" s="16" t="e">
        <f t="shared" si="0"/>
        <v>#N/A</v>
      </c>
      <c r="AY4" s="16" t="e">
        <f t="shared" si="0"/>
        <v>#N/A</v>
      </c>
      <c r="AZ4" s="16" t="e">
        <f t="shared" si="0"/>
        <v>#N/A</v>
      </c>
      <c r="BA4" s="16" t="e">
        <f t="shared" si="0"/>
        <v>#N/A</v>
      </c>
    </row>
    <row r="5" spans="1:53" x14ac:dyDescent="0.35">
      <c r="A5" s="4" t="s">
        <v>349</v>
      </c>
      <c r="B5" s="22">
        <f>IF((COLUMN()-1)&lt;REVENUE!$B$12,0,REVENUE!$B$6)</f>
        <v>0</v>
      </c>
      <c r="C5" s="22">
        <f>IF((COLUMN()-1)&lt;REVENUE!$B$12,0,REVENUE!$B$6)</f>
        <v>0</v>
      </c>
      <c r="D5" s="22">
        <f>IF((COLUMN()-1)&lt;REVENUE!$B$12,0,REVENUE!$B$6)</f>
        <v>0</v>
      </c>
      <c r="E5" s="22">
        <f>IF((COLUMN()-1)&lt;REVENUE!$B$12,0,REVENUE!$B$6)</f>
        <v>0</v>
      </c>
      <c r="F5" s="22">
        <f>IF((COLUMN()-1)&lt;REVENUE!$B$12,0,REVENUE!$B$6)</f>
        <v>40</v>
      </c>
      <c r="G5" s="22">
        <f>IF((COLUMN()-1)&lt;REVENUE!$B$12,0,REVENUE!$B$6)</f>
        <v>40</v>
      </c>
      <c r="H5" s="22">
        <f>IF((COLUMN()-1)&lt;REVENUE!$B$12,0,REVENUE!$B$6)</f>
        <v>40</v>
      </c>
      <c r="I5" s="22">
        <f>IF((COLUMN()-1)&lt;REVENUE!$B$12,0,REVENUE!$B$6)</f>
        <v>40</v>
      </c>
      <c r="J5" s="22">
        <f>IF((COLUMN()-1)&lt;REVENUE!$B$12,0,REVENUE!$B$6)</f>
        <v>40</v>
      </c>
      <c r="K5" s="22">
        <f>IF((COLUMN()-1)&lt;REVENUE!$B$12,0,REVENUE!$B$6)</f>
        <v>40</v>
      </c>
      <c r="L5" s="22">
        <f>IF((COLUMN()-1)&lt;REVENUE!$B$12,0,REVENUE!$B$6)</f>
        <v>40</v>
      </c>
      <c r="M5" s="22">
        <f>IF((COLUMN()-1)&lt;REVENUE!$B$12,0,REVENUE!$B$6)</f>
        <v>40</v>
      </c>
      <c r="N5" s="22">
        <f>IF((COLUMN()-1)&lt;REVENUE!$B$12,0,REVENUE!$B$6)</f>
        <v>40</v>
      </c>
      <c r="O5" s="22">
        <f>IF((COLUMN()-1)&lt;REVENUE!$B$12,0,REVENUE!$B$6)</f>
        <v>40</v>
      </c>
      <c r="P5" s="22">
        <f>IF((COLUMN()-1)&lt;REVENUE!$B$12,0,REVENUE!$B$6)</f>
        <v>40</v>
      </c>
      <c r="Q5" s="22">
        <f>IF((COLUMN()-1)&lt;REVENUE!$B$12,0,REVENUE!$B$6)</f>
        <v>40</v>
      </c>
      <c r="R5" s="22">
        <f>IF((COLUMN()-1)&lt;REVENUE!$B$12,0,REVENUE!$B$6)</f>
        <v>40</v>
      </c>
      <c r="S5" s="22">
        <f>IF((COLUMN()-1)&lt;REVENUE!$B$12,0,REVENUE!$B$6)</f>
        <v>40</v>
      </c>
      <c r="T5" s="22">
        <f>IF((COLUMN()-1)&lt;REVENUE!$B$12,0,REVENUE!$B$6)</f>
        <v>40</v>
      </c>
      <c r="U5" s="22">
        <f>IF((COLUMN()-1)&lt;REVENUE!$B$12,0,REVENUE!$B$6)</f>
        <v>40</v>
      </c>
      <c r="V5" s="22">
        <f>IF((COLUMN()-1)&lt;REVENUE!$B$12,0,REVENUE!$B$6)</f>
        <v>40</v>
      </c>
      <c r="W5" s="22">
        <f>IF((COLUMN()-1)&lt;REVENUE!$B$12,0,REVENUE!$B$6)</f>
        <v>40</v>
      </c>
      <c r="X5" s="22">
        <f>IF((COLUMN()-1)&lt;REVENUE!$B$12,0,REVENUE!$B$6)</f>
        <v>40</v>
      </c>
      <c r="Y5" s="22">
        <f>IF((COLUMN()-1)&lt;REVENUE!$B$12,0,REVENUE!$B$6)</f>
        <v>40</v>
      </c>
      <c r="Z5" s="22">
        <f>IF((COLUMN()-1)&lt;REVENUE!$B$12,0,REVENUE!$B$6)</f>
        <v>40</v>
      </c>
      <c r="AA5" s="22">
        <f>IF((COLUMN()-1)&lt;REVENUE!$B$12,0,REVENUE!$B$6)</f>
        <v>40</v>
      </c>
      <c r="AB5" s="22">
        <f>IF((COLUMN()-1)&lt;REVENUE!$B$12,0,REVENUE!$B$6)</f>
        <v>40</v>
      </c>
      <c r="AC5" s="22">
        <f>IF((COLUMN()-1)&lt;REVENUE!$B$12,0,REVENUE!$B$6)</f>
        <v>40</v>
      </c>
      <c r="AD5" s="22">
        <f>IF((COLUMN()-1)&lt;REVENUE!$B$12,0,REVENUE!$B$6)</f>
        <v>40</v>
      </c>
      <c r="AE5" s="22">
        <f>IF((COLUMN()-1)&lt;REVENUE!$B$12,0,REVENUE!$B$6)</f>
        <v>40</v>
      </c>
      <c r="AF5" s="22">
        <f>IF((COLUMN()-1)&lt;REVENUE!$B$12,0,REVENUE!$B$6)</f>
        <v>40</v>
      </c>
      <c r="AG5" s="22">
        <f>IF((COLUMN()-1)&lt;REVENUE!$B$12,0,REVENUE!$B$6)</f>
        <v>40</v>
      </c>
      <c r="AH5" s="22">
        <f>IF((COLUMN()-1)&lt;REVENUE!$B$12,0,REVENUE!$B$6)</f>
        <v>40</v>
      </c>
      <c r="AI5" s="22">
        <f>IF((COLUMN()-1)&lt;REVENUE!$B$12,0,REVENUE!$B$6)</f>
        <v>40</v>
      </c>
      <c r="AJ5" s="22">
        <f>IF((COLUMN()-1)&lt;REVENUE!$B$12,0,REVENUE!$B$6)</f>
        <v>40</v>
      </c>
      <c r="AK5" s="22">
        <f>IF((COLUMN()-1)&lt;REVENUE!$B$12,0,REVENUE!$B$6)</f>
        <v>40</v>
      </c>
      <c r="AL5" s="22">
        <f>IF((COLUMN()-1)&lt;REVENUE!$B$12,0,REVENUE!$B$6)</f>
        <v>40</v>
      </c>
      <c r="AM5" s="22">
        <f>IF((COLUMN()-1)&lt;REVENUE!$B$12,0,REVENUE!$B$6)</f>
        <v>40</v>
      </c>
      <c r="AN5" s="22">
        <f>IF((COLUMN()-1)&lt;REVENUE!$B$12,0,REVENUE!$B$6)</f>
        <v>40</v>
      </c>
      <c r="AO5" s="22">
        <f>IF((COLUMN()-1)&lt;REVENUE!$B$12,0,REVENUE!$B$6)</f>
        <v>40</v>
      </c>
      <c r="AP5" s="22">
        <f>IF((COLUMN()-1)&lt;REVENUE!$B$12,0,REVENUE!$B$6)</f>
        <v>40</v>
      </c>
      <c r="AQ5" s="22">
        <f>IF((COLUMN()-1)&lt;REVENUE!$B$12,0,REVENUE!$B$6)</f>
        <v>40</v>
      </c>
      <c r="AR5" s="22">
        <f>IF((COLUMN()-1)&lt;REVENUE!$B$12,0,REVENUE!$B$6)</f>
        <v>40</v>
      </c>
      <c r="AS5" s="22">
        <f>IF((COLUMN()-1)&lt;REVENUE!$B$12,0,REVENUE!$B$6)</f>
        <v>40</v>
      </c>
      <c r="AT5" s="22">
        <f>IF((COLUMN()-1)&lt;REVENUE!$B$12,0,REVENUE!$B$6)</f>
        <v>40</v>
      </c>
      <c r="AU5" s="22">
        <f>IF((COLUMN()-1)&lt;REVENUE!$B$12,0,REVENUE!$B$6)</f>
        <v>40</v>
      </c>
      <c r="AV5" s="22">
        <f>IF((COLUMN()-1)&lt;REVENUE!$B$12,0,REVENUE!$B$6)</f>
        <v>40</v>
      </c>
      <c r="AW5" s="22">
        <f>IF((COLUMN()-1)&lt;REVENUE!$B$12,0,REVENUE!$B$6)</f>
        <v>40</v>
      </c>
      <c r="AX5" s="22">
        <f>IF((COLUMN()-1)&lt;REVENUE!$B$12,0,REVENUE!$B$6)</f>
        <v>40</v>
      </c>
      <c r="AY5" s="22">
        <f>IF((COLUMN()-1)&lt;REVENUE!$B$12,0,REVENUE!$B$6)</f>
        <v>40</v>
      </c>
      <c r="AZ5" s="22">
        <f>IF((COLUMN()-1)&lt;REVENUE!$B$12,0,REVENUE!$B$6)</f>
        <v>40</v>
      </c>
      <c r="BA5" s="22">
        <f>IF((COLUMN()-1)&lt;REVENUE!$B$12,0,REVENUE!$B$6)</f>
        <v>40</v>
      </c>
    </row>
    <row r="6" spans="1:53" x14ac:dyDescent="0.35">
      <c r="A6" s="10" t="s">
        <v>350</v>
      </c>
      <c r="B6" s="16" t="e">
        <f>B5*REVENUE!$B$5*(1+'DEFINITIONS AND SCENARIOS'!$B$23)</f>
        <v>#N/A</v>
      </c>
      <c r="C6" s="16" t="e">
        <f>C5*REVENUE!$B$5*(1+'DEFINITIONS AND SCENARIOS'!$B$23)</f>
        <v>#N/A</v>
      </c>
      <c r="D6" s="16" t="e">
        <f>D5*REVENUE!$B$5*(1+'DEFINITIONS AND SCENARIOS'!$B$23)</f>
        <v>#N/A</v>
      </c>
      <c r="E6" s="16" t="e">
        <f>E5*REVENUE!$B$5*(1+'DEFINITIONS AND SCENARIOS'!$B$23)</f>
        <v>#N/A</v>
      </c>
      <c r="F6" s="16" t="e">
        <f>F5*REVENUE!$B$5*(1+'DEFINITIONS AND SCENARIOS'!$B$23)</f>
        <v>#N/A</v>
      </c>
      <c r="G6" s="16" t="e">
        <f>G5*REVENUE!$B$5*(1+'DEFINITIONS AND SCENARIOS'!$B$23)</f>
        <v>#N/A</v>
      </c>
      <c r="H6" s="16" t="e">
        <f>H5*REVENUE!$B$5*(1+'DEFINITIONS AND SCENARIOS'!$B$23)</f>
        <v>#N/A</v>
      </c>
      <c r="I6" s="16" t="e">
        <f>I5*REVENUE!$B$5*(1+'DEFINITIONS AND SCENARIOS'!$B$23)</f>
        <v>#N/A</v>
      </c>
      <c r="J6" s="16" t="e">
        <f>J5*REVENUE!$B$5*(1+'DEFINITIONS AND SCENARIOS'!$B$23)</f>
        <v>#N/A</v>
      </c>
      <c r="K6" s="16" t="e">
        <f>K5*REVENUE!$B$5*(1+'DEFINITIONS AND SCENARIOS'!$B$23)</f>
        <v>#N/A</v>
      </c>
      <c r="L6" s="16" t="e">
        <f>L5*REVENUE!$B$5*(1+'DEFINITIONS AND SCENARIOS'!$B$23)</f>
        <v>#N/A</v>
      </c>
      <c r="M6" s="16" t="e">
        <f>M5*REVENUE!$B$5*(1+'DEFINITIONS AND SCENARIOS'!$B$23)</f>
        <v>#N/A</v>
      </c>
      <c r="N6" s="16" t="e">
        <f>N5*REVENUE!$B$5*(1+'DEFINITIONS AND SCENARIOS'!$B$23)</f>
        <v>#N/A</v>
      </c>
      <c r="O6" s="16" t="e">
        <f>O5*REVENUE!$B$5*(1+'DEFINITIONS AND SCENARIOS'!$B$23)</f>
        <v>#N/A</v>
      </c>
      <c r="P6" s="16" t="e">
        <f>P5*REVENUE!$B$5*(1+'DEFINITIONS AND SCENARIOS'!$B$23)</f>
        <v>#N/A</v>
      </c>
      <c r="Q6" s="16" t="e">
        <f>Q5*REVENUE!$B$5*(1+'DEFINITIONS AND SCENARIOS'!$B$23)</f>
        <v>#N/A</v>
      </c>
      <c r="R6" s="16" t="e">
        <f>R5*REVENUE!$B$5*(1+'DEFINITIONS AND SCENARIOS'!$B$23)</f>
        <v>#N/A</v>
      </c>
      <c r="S6" s="16" t="e">
        <f>S5*REVENUE!$B$5*(1+'DEFINITIONS AND SCENARIOS'!$B$23)</f>
        <v>#N/A</v>
      </c>
      <c r="T6" s="16" t="e">
        <f>T5*REVENUE!$B$5*(1+'DEFINITIONS AND SCENARIOS'!$B$23)</f>
        <v>#N/A</v>
      </c>
      <c r="U6" s="16" t="e">
        <f>U5*REVENUE!$B$5*(1+'DEFINITIONS AND SCENARIOS'!$B$23)</f>
        <v>#N/A</v>
      </c>
      <c r="V6" s="16" t="e">
        <f>V5*REVENUE!$B$5*(1+'DEFINITIONS AND SCENARIOS'!$B$23)</f>
        <v>#N/A</v>
      </c>
      <c r="W6" s="16" t="e">
        <f>W5*REVENUE!$B$5*(1+'DEFINITIONS AND SCENARIOS'!$B$23)</f>
        <v>#N/A</v>
      </c>
      <c r="X6" s="16" t="e">
        <f>X5*REVENUE!$B$5*(1+'DEFINITIONS AND SCENARIOS'!$B$23)</f>
        <v>#N/A</v>
      </c>
      <c r="Y6" s="16" t="e">
        <f>Y5*REVENUE!$B$5*(1+'DEFINITIONS AND SCENARIOS'!$B$23)</f>
        <v>#N/A</v>
      </c>
      <c r="Z6" s="16" t="e">
        <f>Z5*REVENUE!$B$5*(1+'DEFINITIONS AND SCENARIOS'!$B$23)</f>
        <v>#N/A</v>
      </c>
      <c r="AA6" s="16" t="e">
        <f>AA5*REVENUE!$B$5*(1+'DEFINITIONS AND SCENARIOS'!$B$23)</f>
        <v>#N/A</v>
      </c>
      <c r="AB6" s="16" t="e">
        <f>AB5*REVENUE!$B$5*(1+'DEFINITIONS AND SCENARIOS'!$B$23)</f>
        <v>#N/A</v>
      </c>
      <c r="AC6" s="16" t="e">
        <f>AC5*REVENUE!$B$5*(1+'DEFINITIONS AND SCENARIOS'!$B$23)</f>
        <v>#N/A</v>
      </c>
      <c r="AD6" s="16" t="e">
        <f>AD5*REVENUE!$B$5*(1+'DEFINITIONS AND SCENARIOS'!$B$23)</f>
        <v>#N/A</v>
      </c>
      <c r="AE6" s="16" t="e">
        <f>AE5*REVENUE!$B$5*(1+'DEFINITIONS AND SCENARIOS'!$B$23)</f>
        <v>#N/A</v>
      </c>
      <c r="AF6" s="16" t="e">
        <f>AF5*REVENUE!$B$5*(1+'DEFINITIONS AND SCENARIOS'!$B$23)</f>
        <v>#N/A</v>
      </c>
      <c r="AG6" s="16" t="e">
        <f>AG5*REVENUE!$B$5*(1+'DEFINITIONS AND SCENARIOS'!$B$23)</f>
        <v>#N/A</v>
      </c>
      <c r="AH6" s="16" t="e">
        <f>AH5*REVENUE!$B$5*(1+'DEFINITIONS AND SCENARIOS'!$B$23)</f>
        <v>#N/A</v>
      </c>
      <c r="AI6" s="16" t="e">
        <f>AI5*REVENUE!$B$5*(1+'DEFINITIONS AND SCENARIOS'!$B$23)</f>
        <v>#N/A</v>
      </c>
      <c r="AJ6" s="16" t="e">
        <f>AJ5*REVENUE!$B$5*(1+'DEFINITIONS AND SCENARIOS'!$B$23)</f>
        <v>#N/A</v>
      </c>
      <c r="AK6" s="16" t="e">
        <f>AK5*REVENUE!$B$5*(1+'DEFINITIONS AND SCENARIOS'!$B$23)</f>
        <v>#N/A</v>
      </c>
      <c r="AL6" s="16" t="e">
        <f>AL5*REVENUE!$B$5*(1+'DEFINITIONS AND SCENARIOS'!$B$23)</f>
        <v>#N/A</v>
      </c>
      <c r="AM6" s="16" t="e">
        <f>AM5*REVENUE!$B$5*(1+'DEFINITIONS AND SCENARIOS'!$B$23)</f>
        <v>#N/A</v>
      </c>
      <c r="AN6" s="16" t="e">
        <f>AN5*REVENUE!$B$5*(1+'DEFINITIONS AND SCENARIOS'!$B$23)</f>
        <v>#N/A</v>
      </c>
      <c r="AO6" s="16" t="e">
        <f>AO5*REVENUE!$B$5*(1+'DEFINITIONS AND SCENARIOS'!$B$23)</f>
        <v>#N/A</v>
      </c>
      <c r="AP6" s="16" t="e">
        <f>AP5*REVENUE!$B$5*(1+'DEFINITIONS AND SCENARIOS'!$B$23)</f>
        <v>#N/A</v>
      </c>
      <c r="AQ6" s="16" t="e">
        <f>AQ5*REVENUE!$B$5*(1+'DEFINITIONS AND SCENARIOS'!$B$23)</f>
        <v>#N/A</v>
      </c>
      <c r="AR6" s="16" t="e">
        <f>AR5*REVENUE!$B$5*(1+'DEFINITIONS AND SCENARIOS'!$B$23)</f>
        <v>#N/A</v>
      </c>
      <c r="AS6" s="16" t="e">
        <f>AS5*REVENUE!$B$5*(1+'DEFINITIONS AND SCENARIOS'!$B$23)</f>
        <v>#N/A</v>
      </c>
      <c r="AT6" s="16" t="e">
        <f>AT5*REVENUE!$B$5*(1+'DEFINITIONS AND SCENARIOS'!$B$23)</f>
        <v>#N/A</v>
      </c>
      <c r="AU6" s="16" t="e">
        <f>AU5*REVENUE!$B$5*(1+'DEFINITIONS AND SCENARIOS'!$B$23)</f>
        <v>#N/A</v>
      </c>
      <c r="AV6" s="16" t="e">
        <f>AV5*REVENUE!$B$5*(1+'DEFINITIONS AND SCENARIOS'!$B$23)</f>
        <v>#N/A</v>
      </c>
      <c r="AW6" s="16" t="e">
        <f>AW5*REVENUE!$B$5*(1+'DEFINITIONS AND SCENARIOS'!$B$23)</f>
        <v>#N/A</v>
      </c>
      <c r="AX6" s="16" t="e">
        <f>AX5*REVENUE!$B$5*(1+'DEFINITIONS AND SCENARIOS'!$B$23)</f>
        <v>#N/A</v>
      </c>
      <c r="AY6" s="16" t="e">
        <f>AY5*REVENUE!$B$5*(1+'DEFINITIONS AND SCENARIOS'!$B$23)</f>
        <v>#N/A</v>
      </c>
      <c r="AZ6" s="16" t="e">
        <f>AZ5*REVENUE!$B$5*(1+'DEFINITIONS AND SCENARIOS'!$B$23)</f>
        <v>#N/A</v>
      </c>
      <c r="BA6" s="16" t="e">
        <f>BA5*REVENUE!$B$5*(1+'DEFINITIONS AND SCENARIOS'!$B$23)</f>
        <v>#N/A</v>
      </c>
    </row>
    <row r="8" spans="1:53" x14ac:dyDescent="0.35">
      <c r="A8" s="48" t="s">
        <v>351</v>
      </c>
      <c r="B8" s="49"/>
      <c r="C8" s="49"/>
      <c r="D8" s="49"/>
      <c r="E8" s="49"/>
      <c r="F8" s="49"/>
      <c r="G8" s="49"/>
      <c r="H8" s="49"/>
      <c r="I8" s="49"/>
      <c r="J8" s="49"/>
      <c r="K8" s="49"/>
      <c r="L8" s="49"/>
      <c r="M8" s="49"/>
      <c r="N8" s="49"/>
      <c r="O8" s="49"/>
      <c r="P8" s="49"/>
      <c r="Q8" s="49"/>
      <c r="R8" s="49"/>
      <c r="S8" s="49"/>
      <c r="T8" s="49"/>
      <c r="U8" s="49"/>
      <c r="V8" s="49"/>
      <c r="W8" s="49"/>
      <c r="X8" s="49"/>
      <c r="Y8" s="49"/>
      <c r="Z8" s="49"/>
      <c r="AA8" s="49"/>
      <c r="AB8" s="49"/>
      <c r="AC8" s="49"/>
      <c r="AD8" s="49"/>
      <c r="AE8" s="49"/>
      <c r="AF8" s="49"/>
      <c r="AG8" s="49"/>
      <c r="AH8" s="49"/>
      <c r="AI8" s="49"/>
      <c r="AJ8" s="49"/>
      <c r="AK8" s="49"/>
      <c r="AL8" s="49"/>
      <c r="AM8" s="49"/>
      <c r="AN8" s="49"/>
      <c r="AO8" s="49"/>
      <c r="AP8" s="49"/>
      <c r="AQ8" s="49"/>
      <c r="AR8" s="49"/>
      <c r="AS8" s="49"/>
      <c r="AT8" s="49"/>
      <c r="AU8" s="49"/>
      <c r="AV8" s="49"/>
      <c r="AW8" s="49"/>
      <c r="AX8" s="49"/>
      <c r="AY8" s="49"/>
      <c r="AZ8" s="49"/>
      <c r="BA8" s="49"/>
    </row>
    <row r="9" spans="1:53" x14ac:dyDescent="0.35">
      <c r="A9" s="50" t="s">
        <v>260</v>
      </c>
      <c r="B9" s="67" t="str">
        <f>IF(AND((COLUMN()-1)&gt;='FIXED COSTS'!$E$4,(COLUMN()-1)&lt;='FIXED COSTS'!$F$4),'FIXED COSTS'!$L$4,0)</f>
        <v/>
      </c>
      <c r="C9" s="67" t="str">
        <f>IF(AND((COLUMN()-1)&gt;='FIXED COSTS'!$E$4,(COLUMN()-1)&lt;='FIXED COSTS'!$F$4),'FIXED COSTS'!$L$4,0)</f>
        <v/>
      </c>
      <c r="D9" s="67" t="str">
        <f>IF(AND((COLUMN()-1)&gt;='FIXED COSTS'!$E$4,(COLUMN()-1)&lt;='FIXED COSTS'!$F$4),'FIXED COSTS'!$L$4,0)</f>
        <v/>
      </c>
      <c r="E9" s="67" t="str">
        <f>IF(AND((COLUMN()-1)&gt;='FIXED COSTS'!$E$4,(COLUMN()-1)&lt;='FIXED COSTS'!$F$4),'FIXED COSTS'!$L$4,0)</f>
        <v/>
      </c>
      <c r="F9" s="67" t="str">
        <f>IF(AND((COLUMN()-1)&gt;='FIXED COSTS'!$E$4,(COLUMN()-1)&lt;='FIXED COSTS'!$F$4),'FIXED COSTS'!$L$4,0)</f>
        <v/>
      </c>
      <c r="G9" s="67" t="str">
        <f>IF(AND((COLUMN()-1)&gt;='FIXED COSTS'!$E$4,(COLUMN()-1)&lt;='FIXED COSTS'!$F$4),'FIXED COSTS'!$L$4,0)</f>
        <v/>
      </c>
      <c r="H9" s="67" t="str">
        <f>IF(AND((COLUMN()-1)&gt;='FIXED COSTS'!$E$4,(COLUMN()-1)&lt;='FIXED COSTS'!$F$4),'FIXED COSTS'!$L$4,0)</f>
        <v/>
      </c>
      <c r="I9" s="67" t="str">
        <f>IF(AND((COLUMN()-1)&gt;='FIXED COSTS'!$E$4,(COLUMN()-1)&lt;='FIXED COSTS'!$F$4),'FIXED COSTS'!$L$4,0)</f>
        <v/>
      </c>
      <c r="J9" s="67" t="str">
        <f>IF(AND((COLUMN()-1)&gt;='FIXED COSTS'!$E$4,(COLUMN()-1)&lt;='FIXED COSTS'!$F$4),'FIXED COSTS'!$L$4,0)</f>
        <v/>
      </c>
      <c r="K9" s="67" t="str">
        <f>IF(AND((COLUMN()-1)&gt;='FIXED COSTS'!$E$4,(COLUMN()-1)&lt;='FIXED COSTS'!$F$4),'FIXED COSTS'!$L$4,0)</f>
        <v/>
      </c>
      <c r="L9" s="67" t="str">
        <f>IF(AND((COLUMN()-1)&gt;='FIXED COSTS'!$E$4,(COLUMN()-1)&lt;='FIXED COSTS'!$F$4),'FIXED COSTS'!$L$4,0)</f>
        <v/>
      </c>
      <c r="M9" s="67" t="str">
        <f>IF(AND((COLUMN()-1)&gt;='FIXED COSTS'!$E$4,(COLUMN()-1)&lt;='FIXED COSTS'!$F$4),'FIXED COSTS'!$L$4,0)</f>
        <v/>
      </c>
      <c r="N9" s="67" t="str">
        <f>IF(AND((COLUMN()-1)&gt;='FIXED COSTS'!$E$4,(COLUMN()-1)&lt;='FIXED COSTS'!$F$4),'FIXED COSTS'!$L$4,0)</f>
        <v/>
      </c>
      <c r="O9" s="67" t="str">
        <f>IF(AND((COLUMN()-1)&gt;='FIXED COSTS'!$E$4,(COLUMN()-1)&lt;='FIXED COSTS'!$F$4),'FIXED COSTS'!$L$4,0)</f>
        <v/>
      </c>
      <c r="P9" s="67" t="str">
        <f>IF(AND((COLUMN()-1)&gt;='FIXED COSTS'!$E$4,(COLUMN()-1)&lt;='FIXED COSTS'!$F$4),'FIXED COSTS'!$L$4,0)</f>
        <v/>
      </c>
      <c r="Q9" s="67" t="str">
        <f>IF(AND((COLUMN()-1)&gt;='FIXED COSTS'!$E$4,(COLUMN()-1)&lt;='FIXED COSTS'!$F$4),'FIXED COSTS'!$L$4,0)</f>
        <v/>
      </c>
      <c r="R9" s="67" t="str">
        <f>IF(AND((COLUMN()-1)&gt;='FIXED COSTS'!$E$4,(COLUMN()-1)&lt;='FIXED COSTS'!$F$4),'FIXED COSTS'!$L$4,0)</f>
        <v/>
      </c>
      <c r="S9" s="67" t="str">
        <f>IF(AND((COLUMN()-1)&gt;='FIXED COSTS'!$E$4,(COLUMN()-1)&lt;='FIXED COSTS'!$F$4),'FIXED COSTS'!$L$4,0)</f>
        <v/>
      </c>
      <c r="T9" s="67" t="str">
        <f>IF(AND((COLUMN()-1)&gt;='FIXED COSTS'!$E$4,(COLUMN()-1)&lt;='FIXED COSTS'!$F$4),'FIXED COSTS'!$L$4,0)</f>
        <v/>
      </c>
      <c r="U9" s="67" t="str">
        <f>IF(AND((COLUMN()-1)&gt;='FIXED COSTS'!$E$4,(COLUMN()-1)&lt;='FIXED COSTS'!$F$4),'FIXED COSTS'!$L$4,0)</f>
        <v/>
      </c>
      <c r="V9" s="67" t="str">
        <f>IF(AND((COLUMN()-1)&gt;='FIXED COSTS'!$E$4,(COLUMN()-1)&lt;='FIXED COSTS'!$F$4),'FIXED COSTS'!$L$4,0)</f>
        <v/>
      </c>
      <c r="W9" s="67" t="str">
        <f>IF(AND((COLUMN()-1)&gt;='FIXED COSTS'!$E$4,(COLUMN()-1)&lt;='FIXED COSTS'!$F$4),'FIXED COSTS'!$L$4,0)</f>
        <v/>
      </c>
      <c r="X9" s="67" t="str">
        <f>IF(AND((COLUMN()-1)&gt;='FIXED COSTS'!$E$4,(COLUMN()-1)&lt;='FIXED COSTS'!$F$4),'FIXED COSTS'!$L$4,0)</f>
        <v/>
      </c>
      <c r="Y9" s="67" t="str">
        <f>IF(AND((COLUMN()-1)&gt;='FIXED COSTS'!$E$4,(COLUMN()-1)&lt;='FIXED COSTS'!$F$4),'FIXED COSTS'!$L$4,0)</f>
        <v/>
      </c>
      <c r="Z9" s="67" t="str">
        <f>IF(AND((COLUMN()-1)&gt;='FIXED COSTS'!$E$4,(COLUMN()-1)&lt;='FIXED COSTS'!$F$4),'FIXED COSTS'!$L$4,0)</f>
        <v/>
      </c>
      <c r="AA9" s="67" t="str">
        <f>IF(AND((COLUMN()-1)&gt;='FIXED COSTS'!$E$4,(COLUMN()-1)&lt;='FIXED COSTS'!$F$4),'FIXED COSTS'!$L$4,0)</f>
        <v/>
      </c>
      <c r="AB9" s="67" t="str">
        <f>IF(AND((COLUMN()-1)&gt;='FIXED COSTS'!$E$4,(COLUMN()-1)&lt;='FIXED COSTS'!$F$4),'FIXED COSTS'!$L$4,0)</f>
        <v/>
      </c>
      <c r="AC9" s="67" t="str">
        <f>IF(AND((COLUMN()-1)&gt;='FIXED COSTS'!$E$4,(COLUMN()-1)&lt;='FIXED COSTS'!$F$4),'FIXED COSTS'!$L$4,0)</f>
        <v/>
      </c>
      <c r="AD9" s="67" t="str">
        <f>IF(AND((COLUMN()-1)&gt;='FIXED COSTS'!$E$4,(COLUMN()-1)&lt;='FIXED COSTS'!$F$4),'FIXED COSTS'!$L$4,0)</f>
        <v/>
      </c>
      <c r="AE9" s="67" t="str">
        <f>IF(AND((COLUMN()-1)&gt;='FIXED COSTS'!$E$4,(COLUMN()-1)&lt;='FIXED COSTS'!$F$4),'FIXED COSTS'!$L$4,0)</f>
        <v/>
      </c>
      <c r="AF9" s="67" t="str">
        <f>IF(AND((COLUMN()-1)&gt;='FIXED COSTS'!$E$4,(COLUMN()-1)&lt;='FIXED COSTS'!$F$4),'FIXED COSTS'!$L$4,0)</f>
        <v/>
      </c>
      <c r="AG9" s="67" t="str">
        <f>IF(AND((COLUMN()-1)&gt;='FIXED COSTS'!$E$4,(COLUMN()-1)&lt;='FIXED COSTS'!$F$4),'FIXED COSTS'!$L$4,0)</f>
        <v/>
      </c>
      <c r="AH9" s="67" t="str">
        <f>IF(AND((COLUMN()-1)&gt;='FIXED COSTS'!$E$4,(COLUMN()-1)&lt;='FIXED COSTS'!$F$4),'FIXED COSTS'!$L$4,0)</f>
        <v/>
      </c>
      <c r="AI9" s="67" t="str">
        <f>IF(AND((COLUMN()-1)&gt;='FIXED COSTS'!$E$4,(COLUMN()-1)&lt;='FIXED COSTS'!$F$4),'FIXED COSTS'!$L$4,0)</f>
        <v/>
      </c>
      <c r="AJ9" s="67" t="str">
        <f>IF(AND((COLUMN()-1)&gt;='FIXED COSTS'!$E$4,(COLUMN()-1)&lt;='FIXED COSTS'!$F$4),'FIXED COSTS'!$L$4,0)</f>
        <v/>
      </c>
      <c r="AK9" s="67" t="str">
        <f>IF(AND((COLUMN()-1)&gt;='FIXED COSTS'!$E$4,(COLUMN()-1)&lt;='FIXED COSTS'!$F$4),'FIXED COSTS'!$L$4,0)</f>
        <v/>
      </c>
      <c r="AL9" s="67" t="str">
        <f>IF(AND((COLUMN()-1)&gt;='FIXED COSTS'!$E$4,(COLUMN()-1)&lt;='FIXED COSTS'!$F$4),'FIXED COSTS'!$L$4,0)</f>
        <v/>
      </c>
      <c r="AM9" s="67" t="str">
        <f>IF(AND((COLUMN()-1)&gt;='FIXED COSTS'!$E$4,(COLUMN()-1)&lt;='FIXED COSTS'!$F$4),'FIXED COSTS'!$L$4,0)</f>
        <v/>
      </c>
      <c r="AN9" s="67" t="str">
        <f>IF(AND((COLUMN()-1)&gt;='FIXED COSTS'!$E$4,(COLUMN()-1)&lt;='FIXED COSTS'!$F$4),'FIXED COSTS'!$L$4,0)</f>
        <v/>
      </c>
      <c r="AO9" s="67" t="str">
        <f>IF(AND((COLUMN()-1)&gt;='FIXED COSTS'!$E$4,(COLUMN()-1)&lt;='FIXED COSTS'!$F$4),'FIXED COSTS'!$L$4,0)</f>
        <v/>
      </c>
      <c r="AP9" s="67" t="str">
        <f>IF(AND((COLUMN()-1)&gt;='FIXED COSTS'!$E$4,(COLUMN()-1)&lt;='FIXED COSTS'!$F$4),'FIXED COSTS'!$L$4,0)</f>
        <v/>
      </c>
      <c r="AQ9" s="67" t="str">
        <f>IF(AND((COLUMN()-1)&gt;='FIXED COSTS'!$E$4,(COLUMN()-1)&lt;='FIXED COSTS'!$F$4),'FIXED COSTS'!$L$4,0)</f>
        <v/>
      </c>
      <c r="AR9" s="67" t="str">
        <f>IF(AND((COLUMN()-1)&gt;='FIXED COSTS'!$E$4,(COLUMN()-1)&lt;='FIXED COSTS'!$F$4),'FIXED COSTS'!$L$4,0)</f>
        <v/>
      </c>
      <c r="AS9" s="67" t="str">
        <f>IF(AND((COLUMN()-1)&gt;='FIXED COSTS'!$E$4,(COLUMN()-1)&lt;='FIXED COSTS'!$F$4),'FIXED COSTS'!$L$4,0)</f>
        <v/>
      </c>
      <c r="AT9" s="67" t="str">
        <f>IF(AND((COLUMN()-1)&gt;='FIXED COSTS'!$E$4,(COLUMN()-1)&lt;='FIXED COSTS'!$F$4),'FIXED COSTS'!$L$4,0)</f>
        <v/>
      </c>
      <c r="AU9" s="67" t="str">
        <f>IF(AND((COLUMN()-1)&gt;='FIXED COSTS'!$E$4,(COLUMN()-1)&lt;='FIXED COSTS'!$F$4),'FIXED COSTS'!$L$4,0)</f>
        <v/>
      </c>
      <c r="AV9" s="67" t="str">
        <f>IF(AND((COLUMN()-1)&gt;='FIXED COSTS'!$E$4,(COLUMN()-1)&lt;='FIXED COSTS'!$F$4),'FIXED COSTS'!$L$4,0)</f>
        <v/>
      </c>
      <c r="AW9" s="67" t="str">
        <f>IF(AND((COLUMN()-1)&gt;='FIXED COSTS'!$E$4,(COLUMN()-1)&lt;='FIXED COSTS'!$F$4),'FIXED COSTS'!$L$4,0)</f>
        <v/>
      </c>
      <c r="AX9" s="67" t="str">
        <f>IF(AND((COLUMN()-1)&gt;='FIXED COSTS'!$E$4,(COLUMN()-1)&lt;='FIXED COSTS'!$F$4),'FIXED COSTS'!$L$4,0)</f>
        <v/>
      </c>
      <c r="AY9" s="67" t="str">
        <f>IF(AND((COLUMN()-1)&gt;='FIXED COSTS'!$E$4,(COLUMN()-1)&lt;='FIXED COSTS'!$F$4),'FIXED COSTS'!$L$4,0)</f>
        <v/>
      </c>
      <c r="AZ9" s="67" t="str">
        <f>IF(AND((COLUMN()-1)&gt;='FIXED COSTS'!$E$4,(COLUMN()-1)&lt;='FIXED COSTS'!$F$4),'FIXED COSTS'!$L$4,0)</f>
        <v/>
      </c>
      <c r="BA9" s="67" t="str">
        <f>IF(AND((COLUMN()-1)&gt;='FIXED COSTS'!$E$4,(COLUMN()-1)&lt;='FIXED COSTS'!$F$4),'FIXED COSTS'!$L$4,0)</f>
        <v/>
      </c>
    </row>
    <row r="10" spans="1:53" x14ac:dyDescent="0.35">
      <c r="A10" s="38" t="s">
        <v>263</v>
      </c>
      <c r="B10" s="16" t="e">
        <f>IF('FIXED COSTS'!$B$4&lt;&gt;"",0,IF(AND((COLUMN()-1)&gt;='FIXED COSTS'!$E$5,(COLUMN()-1)&lt;='FIXED COSTS'!$F$5),'FIXED COSTS'!$L$5,0))</f>
        <v>#N/A</v>
      </c>
      <c r="C10" s="16" t="e">
        <f>IF('FIXED COSTS'!$B$4&lt;&gt;"",0,IF(AND((COLUMN()-1)&gt;='FIXED COSTS'!$E$5,(COLUMN()-1)&lt;='FIXED COSTS'!$F$5),'FIXED COSTS'!$L$5,0))</f>
        <v>#N/A</v>
      </c>
      <c r="D10" s="16" t="e">
        <f>IF('FIXED COSTS'!$B$4&lt;&gt;"",0,IF(AND((COLUMN()-1)&gt;='FIXED COSTS'!$E$5,(COLUMN()-1)&lt;='FIXED COSTS'!$F$5),'FIXED COSTS'!$L$5,0))</f>
        <v>#N/A</v>
      </c>
      <c r="E10" s="16" t="e">
        <f>IF('FIXED COSTS'!$B$4&lt;&gt;"",0,IF(AND((COLUMN()-1)&gt;='FIXED COSTS'!$E$5,(COLUMN()-1)&lt;='FIXED COSTS'!$F$5),'FIXED COSTS'!$L$5,0))</f>
        <v>#N/A</v>
      </c>
      <c r="F10" s="16" t="e">
        <f>IF('FIXED COSTS'!$B$4&lt;&gt;"",0,IF(AND((COLUMN()-1)&gt;='FIXED COSTS'!$E$5,(COLUMN()-1)&lt;='FIXED COSTS'!$F$5),'FIXED COSTS'!$L$5,0))</f>
        <v>#N/A</v>
      </c>
      <c r="G10" s="16" t="e">
        <f>IF('FIXED COSTS'!$B$4&lt;&gt;"",0,IF(AND((COLUMN()-1)&gt;='FIXED COSTS'!$E$5,(COLUMN()-1)&lt;='FIXED COSTS'!$F$5),'FIXED COSTS'!$L$5,0))</f>
        <v>#N/A</v>
      </c>
      <c r="H10" s="16" t="e">
        <f>IF('FIXED COSTS'!$B$4&lt;&gt;"",0,IF(AND((COLUMN()-1)&gt;='FIXED COSTS'!$E$5,(COLUMN()-1)&lt;='FIXED COSTS'!$F$5),'FIXED COSTS'!$L$5,0))</f>
        <v>#N/A</v>
      </c>
      <c r="I10" s="16" t="e">
        <f>IF('FIXED COSTS'!$B$4&lt;&gt;"",0,IF(AND((COLUMN()-1)&gt;='FIXED COSTS'!$E$5,(COLUMN()-1)&lt;='FIXED COSTS'!$F$5),'FIXED COSTS'!$L$5,0))</f>
        <v>#N/A</v>
      </c>
      <c r="J10" s="16" t="e">
        <f>IF('FIXED COSTS'!$B$4&lt;&gt;"",0,IF(AND((COLUMN()-1)&gt;='FIXED COSTS'!$E$5,(COLUMN()-1)&lt;='FIXED COSTS'!$F$5),'FIXED COSTS'!$L$5,0))</f>
        <v>#N/A</v>
      </c>
      <c r="K10" s="16" t="e">
        <f>IF('FIXED COSTS'!$B$4&lt;&gt;"",0,IF(AND((COLUMN()-1)&gt;='FIXED COSTS'!$E$5,(COLUMN()-1)&lt;='FIXED COSTS'!$F$5),'FIXED COSTS'!$L$5,0))</f>
        <v>#N/A</v>
      </c>
      <c r="L10" s="16" t="e">
        <f>IF('FIXED COSTS'!$B$4&lt;&gt;"",0,IF(AND((COLUMN()-1)&gt;='FIXED COSTS'!$E$5,(COLUMN()-1)&lt;='FIXED COSTS'!$F$5),'FIXED COSTS'!$L$5,0))</f>
        <v>#N/A</v>
      </c>
      <c r="M10" s="16" t="e">
        <f>IF('FIXED COSTS'!$B$4&lt;&gt;"",0,IF(AND((COLUMN()-1)&gt;='FIXED COSTS'!$E$5,(COLUMN()-1)&lt;='FIXED COSTS'!$F$5),'FIXED COSTS'!$L$5,0))</f>
        <v>#N/A</v>
      </c>
      <c r="N10" s="16" t="e">
        <f>IF('FIXED COSTS'!$B$4&lt;&gt;"",0,IF(AND((COLUMN()-1)&gt;='FIXED COSTS'!$E$5,(COLUMN()-1)&lt;='FIXED COSTS'!$F$5),'FIXED COSTS'!$L$5,0))</f>
        <v>#N/A</v>
      </c>
      <c r="O10" s="16" t="e">
        <f>IF('FIXED COSTS'!$B$4&lt;&gt;"",0,IF(AND((COLUMN()-1)&gt;='FIXED COSTS'!$E$5,(COLUMN()-1)&lt;='FIXED COSTS'!$F$5),'FIXED COSTS'!$L$5,0))</f>
        <v>#N/A</v>
      </c>
      <c r="P10" s="16" t="e">
        <f>IF('FIXED COSTS'!$B$4&lt;&gt;"",0,IF(AND((COLUMN()-1)&gt;='FIXED COSTS'!$E$5,(COLUMN()-1)&lt;='FIXED COSTS'!$F$5),'FIXED COSTS'!$L$5,0))</f>
        <v>#N/A</v>
      </c>
      <c r="Q10" s="16" t="e">
        <f>IF('FIXED COSTS'!$B$4&lt;&gt;"",0,IF(AND((COLUMN()-1)&gt;='FIXED COSTS'!$E$5,(COLUMN()-1)&lt;='FIXED COSTS'!$F$5),'FIXED COSTS'!$L$5,0))</f>
        <v>#N/A</v>
      </c>
      <c r="R10" s="16" t="e">
        <f>IF('FIXED COSTS'!$B$4&lt;&gt;"",0,IF(AND((COLUMN()-1)&gt;='FIXED COSTS'!$E$5,(COLUMN()-1)&lt;='FIXED COSTS'!$F$5),'FIXED COSTS'!$L$5,0))</f>
        <v>#N/A</v>
      </c>
      <c r="S10" s="16" t="e">
        <f>IF('FIXED COSTS'!$B$4&lt;&gt;"",0,IF(AND((COLUMN()-1)&gt;='FIXED COSTS'!$E$5,(COLUMN()-1)&lt;='FIXED COSTS'!$F$5),'FIXED COSTS'!$L$5,0))</f>
        <v>#N/A</v>
      </c>
      <c r="T10" s="16" t="e">
        <f>IF('FIXED COSTS'!$B$4&lt;&gt;"",0,IF(AND((COLUMN()-1)&gt;='FIXED COSTS'!$E$5,(COLUMN()-1)&lt;='FIXED COSTS'!$F$5),'FIXED COSTS'!$L$5,0))</f>
        <v>#N/A</v>
      </c>
      <c r="U10" s="16" t="e">
        <f>IF('FIXED COSTS'!$B$4&lt;&gt;"",0,IF(AND((COLUMN()-1)&gt;='FIXED COSTS'!$E$5,(COLUMN()-1)&lt;='FIXED COSTS'!$F$5),'FIXED COSTS'!$L$5,0))</f>
        <v>#N/A</v>
      </c>
      <c r="V10" s="16" t="e">
        <f>IF('FIXED COSTS'!$B$4&lt;&gt;"",0,IF(AND((COLUMN()-1)&gt;='FIXED COSTS'!$E$5,(COLUMN()-1)&lt;='FIXED COSTS'!$F$5),'FIXED COSTS'!$L$5,0))</f>
        <v>#N/A</v>
      </c>
      <c r="W10" s="16" t="e">
        <f>IF('FIXED COSTS'!$B$4&lt;&gt;"",0,IF(AND((COLUMN()-1)&gt;='FIXED COSTS'!$E$5,(COLUMN()-1)&lt;='FIXED COSTS'!$F$5),'FIXED COSTS'!$L$5,0))</f>
        <v>#N/A</v>
      </c>
      <c r="X10" s="16" t="e">
        <f>IF('FIXED COSTS'!$B$4&lt;&gt;"",0,IF(AND((COLUMN()-1)&gt;='FIXED COSTS'!$E$5,(COLUMN()-1)&lt;='FIXED COSTS'!$F$5),'FIXED COSTS'!$L$5,0))</f>
        <v>#N/A</v>
      </c>
      <c r="Y10" s="16" t="e">
        <f>IF('FIXED COSTS'!$B$4&lt;&gt;"",0,IF(AND((COLUMN()-1)&gt;='FIXED COSTS'!$E$5,(COLUMN()-1)&lt;='FIXED COSTS'!$F$5),'FIXED COSTS'!$L$5,0))</f>
        <v>#N/A</v>
      </c>
      <c r="Z10" s="16" t="e">
        <f>IF('FIXED COSTS'!$B$4&lt;&gt;"",0,IF(AND((COLUMN()-1)&gt;='FIXED COSTS'!$E$5,(COLUMN()-1)&lt;='FIXED COSTS'!$F$5),'FIXED COSTS'!$L$5,0))</f>
        <v>#N/A</v>
      </c>
      <c r="AA10" s="16" t="e">
        <f>IF('FIXED COSTS'!$B$4&lt;&gt;"",0,IF(AND((COLUMN()-1)&gt;='FIXED COSTS'!$E$5,(COLUMN()-1)&lt;='FIXED COSTS'!$F$5),'FIXED COSTS'!$L$5,0))</f>
        <v>#N/A</v>
      </c>
      <c r="AB10" s="16" t="e">
        <f>IF('FIXED COSTS'!$B$4&lt;&gt;"",0,IF(AND((COLUMN()-1)&gt;='FIXED COSTS'!$E$5,(COLUMN()-1)&lt;='FIXED COSTS'!$F$5),'FIXED COSTS'!$L$5,0))</f>
        <v>#N/A</v>
      </c>
      <c r="AC10" s="16" t="e">
        <f>IF('FIXED COSTS'!$B$4&lt;&gt;"",0,IF(AND((COLUMN()-1)&gt;='FIXED COSTS'!$E$5,(COLUMN()-1)&lt;='FIXED COSTS'!$F$5),'FIXED COSTS'!$L$5,0))</f>
        <v>#N/A</v>
      </c>
      <c r="AD10" s="16" t="e">
        <f>IF('FIXED COSTS'!$B$4&lt;&gt;"",0,IF(AND((COLUMN()-1)&gt;='FIXED COSTS'!$E$5,(COLUMN()-1)&lt;='FIXED COSTS'!$F$5),'FIXED COSTS'!$L$5,0))</f>
        <v>#N/A</v>
      </c>
      <c r="AE10" s="16" t="e">
        <f>IF('FIXED COSTS'!$B$4&lt;&gt;"",0,IF(AND((COLUMN()-1)&gt;='FIXED COSTS'!$E$5,(COLUMN()-1)&lt;='FIXED COSTS'!$F$5),'FIXED COSTS'!$L$5,0))</f>
        <v>#N/A</v>
      </c>
      <c r="AF10" s="16" t="e">
        <f>IF('FIXED COSTS'!$B$4&lt;&gt;"",0,IF(AND((COLUMN()-1)&gt;='FIXED COSTS'!$E$5,(COLUMN()-1)&lt;='FIXED COSTS'!$F$5),'FIXED COSTS'!$L$5,0))</f>
        <v>#N/A</v>
      </c>
      <c r="AG10" s="16" t="e">
        <f>IF('FIXED COSTS'!$B$4&lt;&gt;"",0,IF(AND((COLUMN()-1)&gt;='FIXED COSTS'!$E$5,(COLUMN()-1)&lt;='FIXED COSTS'!$F$5),'FIXED COSTS'!$L$5,0))</f>
        <v>#N/A</v>
      </c>
      <c r="AH10" s="16" t="e">
        <f>IF('FIXED COSTS'!$B$4&lt;&gt;"",0,IF(AND((COLUMN()-1)&gt;='FIXED COSTS'!$E$5,(COLUMN()-1)&lt;='FIXED COSTS'!$F$5),'FIXED COSTS'!$L$5,0))</f>
        <v>#N/A</v>
      </c>
      <c r="AI10" s="16" t="e">
        <f>IF('FIXED COSTS'!$B$4&lt;&gt;"",0,IF(AND((COLUMN()-1)&gt;='FIXED COSTS'!$E$5,(COLUMN()-1)&lt;='FIXED COSTS'!$F$5),'FIXED COSTS'!$L$5,0))</f>
        <v>#N/A</v>
      </c>
      <c r="AJ10" s="16" t="e">
        <f>IF('FIXED COSTS'!$B$4&lt;&gt;"",0,IF(AND((COLUMN()-1)&gt;='FIXED COSTS'!$E$5,(COLUMN()-1)&lt;='FIXED COSTS'!$F$5),'FIXED COSTS'!$L$5,0))</f>
        <v>#N/A</v>
      </c>
      <c r="AK10" s="16" t="e">
        <f>IF('FIXED COSTS'!$B$4&lt;&gt;"",0,IF(AND((COLUMN()-1)&gt;='FIXED COSTS'!$E$5,(COLUMN()-1)&lt;='FIXED COSTS'!$F$5),'FIXED COSTS'!$L$5,0))</f>
        <v>#N/A</v>
      </c>
      <c r="AL10" s="16" t="e">
        <f>IF('FIXED COSTS'!$B$4&lt;&gt;"",0,IF(AND((COLUMN()-1)&gt;='FIXED COSTS'!$E$5,(COLUMN()-1)&lt;='FIXED COSTS'!$F$5),'FIXED COSTS'!$L$5,0))</f>
        <v>#N/A</v>
      </c>
      <c r="AM10" s="16" t="e">
        <f>IF('FIXED COSTS'!$B$4&lt;&gt;"",0,IF(AND((COLUMN()-1)&gt;='FIXED COSTS'!$E$5,(COLUMN()-1)&lt;='FIXED COSTS'!$F$5),'FIXED COSTS'!$L$5,0))</f>
        <v>#N/A</v>
      </c>
      <c r="AN10" s="16" t="e">
        <f>IF('FIXED COSTS'!$B$4&lt;&gt;"",0,IF(AND((COLUMN()-1)&gt;='FIXED COSTS'!$E$5,(COLUMN()-1)&lt;='FIXED COSTS'!$F$5),'FIXED COSTS'!$L$5,0))</f>
        <v>#N/A</v>
      </c>
      <c r="AO10" s="16" t="e">
        <f>IF('FIXED COSTS'!$B$4&lt;&gt;"",0,IF(AND((COLUMN()-1)&gt;='FIXED COSTS'!$E$5,(COLUMN()-1)&lt;='FIXED COSTS'!$F$5),'FIXED COSTS'!$L$5,0))</f>
        <v>#N/A</v>
      </c>
      <c r="AP10" s="16" t="e">
        <f>IF('FIXED COSTS'!$B$4&lt;&gt;"",0,IF(AND((COLUMN()-1)&gt;='FIXED COSTS'!$E$5,(COLUMN()-1)&lt;='FIXED COSTS'!$F$5),'FIXED COSTS'!$L$5,0))</f>
        <v>#N/A</v>
      </c>
      <c r="AQ10" s="16" t="e">
        <f>IF('FIXED COSTS'!$B$4&lt;&gt;"",0,IF(AND((COLUMN()-1)&gt;='FIXED COSTS'!$E$5,(COLUMN()-1)&lt;='FIXED COSTS'!$F$5),'FIXED COSTS'!$L$5,0))</f>
        <v>#N/A</v>
      </c>
      <c r="AR10" s="16" t="e">
        <f>IF('FIXED COSTS'!$B$4&lt;&gt;"",0,IF(AND((COLUMN()-1)&gt;='FIXED COSTS'!$E$5,(COLUMN()-1)&lt;='FIXED COSTS'!$F$5),'FIXED COSTS'!$L$5,0))</f>
        <v>#N/A</v>
      </c>
      <c r="AS10" s="16" t="e">
        <f>IF('FIXED COSTS'!$B$4&lt;&gt;"",0,IF(AND((COLUMN()-1)&gt;='FIXED COSTS'!$E$5,(COLUMN()-1)&lt;='FIXED COSTS'!$F$5),'FIXED COSTS'!$L$5,0))</f>
        <v>#N/A</v>
      </c>
      <c r="AT10" s="16" t="e">
        <f>IF('FIXED COSTS'!$B$4&lt;&gt;"",0,IF(AND((COLUMN()-1)&gt;='FIXED COSTS'!$E$5,(COLUMN()-1)&lt;='FIXED COSTS'!$F$5),'FIXED COSTS'!$L$5,0))</f>
        <v>#N/A</v>
      </c>
      <c r="AU10" s="16" t="e">
        <f>IF('FIXED COSTS'!$B$4&lt;&gt;"",0,IF(AND((COLUMN()-1)&gt;='FIXED COSTS'!$E$5,(COLUMN()-1)&lt;='FIXED COSTS'!$F$5),'FIXED COSTS'!$L$5,0))</f>
        <v>#N/A</v>
      </c>
      <c r="AV10" s="16" t="e">
        <f>IF('FIXED COSTS'!$B$4&lt;&gt;"",0,IF(AND((COLUMN()-1)&gt;='FIXED COSTS'!$E$5,(COLUMN()-1)&lt;='FIXED COSTS'!$F$5),'FIXED COSTS'!$L$5,0))</f>
        <v>#N/A</v>
      </c>
      <c r="AW10" s="16" t="e">
        <f>IF('FIXED COSTS'!$B$4&lt;&gt;"",0,IF(AND((COLUMN()-1)&gt;='FIXED COSTS'!$E$5,(COLUMN()-1)&lt;='FIXED COSTS'!$F$5),'FIXED COSTS'!$L$5,0))</f>
        <v>#N/A</v>
      </c>
      <c r="AX10" s="16" t="e">
        <f>IF('FIXED COSTS'!$B$4&lt;&gt;"",0,IF(AND((COLUMN()-1)&gt;='FIXED COSTS'!$E$5,(COLUMN()-1)&lt;='FIXED COSTS'!$F$5),'FIXED COSTS'!$L$5,0))</f>
        <v>#N/A</v>
      </c>
      <c r="AY10" s="16" t="e">
        <f>IF('FIXED COSTS'!$B$4&lt;&gt;"",0,IF(AND((COLUMN()-1)&gt;='FIXED COSTS'!$E$5,(COLUMN()-1)&lt;='FIXED COSTS'!$F$5),'FIXED COSTS'!$L$5,0))</f>
        <v>#N/A</v>
      </c>
      <c r="AZ10" s="16" t="e">
        <f>IF('FIXED COSTS'!$B$4&lt;&gt;"",0,IF(AND((COLUMN()-1)&gt;='FIXED COSTS'!$E$5,(COLUMN()-1)&lt;='FIXED COSTS'!$F$5),'FIXED COSTS'!$L$5,0))</f>
        <v>#N/A</v>
      </c>
      <c r="BA10" s="16" t="e">
        <f>IF('FIXED COSTS'!$B$4&lt;&gt;"",0,IF(AND((COLUMN()-1)&gt;='FIXED COSTS'!$E$5,(COLUMN()-1)&lt;='FIXED COSTS'!$F$5),'FIXED COSTS'!$L$5,0))</f>
        <v>#N/A</v>
      </c>
    </row>
    <row r="11" spans="1:53" x14ac:dyDescent="0.35">
      <c r="A11" s="38" t="s">
        <v>266</v>
      </c>
      <c r="B11" s="16" t="e">
        <f>IF('FIXED COSTS'!$B$4&lt;&gt;"",0,IF(AND((COLUMN()-1)&gt;='FIXED COSTS'!$E$6,(COLUMN()-1)&lt;='FIXED COSTS'!$F$6),'FIXED COSTS'!$L$6,0))</f>
        <v>#N/A</v>
      </c>
      <c r="C11" s="16" t="e">
        <f>IF('FIXED COSTS'!$B$4&lt;&gt;"",0,IF(AND((COLUMN()-1)&gt;='FIXED COSTS'!$E$6,(COLUMN()-1)&lt;='FIXED COSTS'!$F$6),'FIXED COSTS'!$L$6,0))</f>
        <v>#N/A</v>
      </c>
      <c r="D11" s="16" t="e">
        <f>IF('FIXED COSTS'!$B$4&lt;&gt;"",0,IF(AND((COLUMN()-1)&gt;='FIXED COSTS'!$E$6,(COLUMN()-1)&lt;='FIXED COSTS'!$F$6),'FIXED COSTS'!$L$6,0))</f>
        <v>#N/A</v>
      </c>
      <c r="E11" s="16" t="e">
        <f>IF('FIXED COSTS'!$B$4&lt;&gt;"",0,IF(AND((COLUMN()-1)&gt;='FIXED COSTS'!$E$6,(COLUMN()-1)&lt;='FIXED COSTS'!$F$6),'FIXED COSTS'!$L$6,0))</f>
        <v>#N/A</v>
      </c>
      <c r="F11" s="16" t="e">
        <f>IF('FIXED COSTS'!$B$4&lt;&gt;"",0,IF(AND((COLUMN()-1)&gt;='FIXED COSTS'!$E$6,(COLUMN()-1)&lt;='FIXED COSTS'!$F$6),'FIXED COSTS'!$L$6,0))</f>
        <v>#N/A</v>
      </c>
      <c r="G11" s="16" t="e">
        <f>IF('FIXED COSTS'!$B$4&lt;&gt;"",0,IF(AND((COLUMN()-1)&gt;='FIXED COSTS'!$E$6,(COLUMN()-1)&lt;='FIXED COSTS'!$F$6),'FIXED COSTS'!$L$6,0))</f>
        <v>#N/A</v>
      </c>
      <c r="H11" s="16" t="e">
        <f>IF('FIXED COSTS'!$B$4&lt;&gt;"",0,IF(AND((COLUMN()-1)&gt;='FIXED COSTS'!$E$6,(COLUMN()-1)&lt;='FIXED COSTS'!$F$6),'FIXED COSTS'!$L$6,0))</f>
        <v>#N/A</v>
      </c>
      <c r="I11" s="16" t="e">
        <f>IF('FIXED COSTS'!$B$4&lt;&gt;"",0,IF(AND((COLUMN()-1)&gt;='FIXED COSTS'!$E$6,(COLUMN()-1)&lt;='FIXED COSTS'!$F$6),'FIXED COSTS'!$L$6,0))</f>
        <v>#N/A</v>
      </c>
      <c r="J11" s="16" t="e">
        <f>IF('FIXED COSTS'!$B$4&lt;&gt;"",0,IF(AND((COLUMN()-1)&gt;='FIXED COSTS'!$E$6,(COLUMN()-1)&lt;='FIXED COSTS'!$F$6),'FIXED COSTS'!$L$6,0))</f>
        <v>#N/A</v>
      </c>
      <c r="K11" s="16" t="e">
        <f>IF('FIXED COSTS'!$B$4&lt;&gt;"",0,IF(AND((COLUMN()-1)&gt;='FIXED COSTS'!$E$6,(COLUMN()-1)&lt;='FIXED COSTS'!$F$6),'FIXED COSTS'!$L$6,0))</f>
        <v>#N/A</v>
      </c>
      <c r="L11" s="16" t="e">
        <f>IF('FIXED COSTS'!$B$4&lt;&gt;"",0,IF(AND((COLUMN()-1)&gt;='FIXED COSTS'!$E$6,(COLUMN()-1)&lt;='FIXED COSTS'!$F$6),'FIXED COSTS'!$L$6,0))</f>
        <v>#N/A</v>
      </c>
      <c r="M11" s="16" t="e">
        <f>IF('FIXED COSTS'!$B$4&lt;&gt;"",0,IF(AND((COLUMN()-1)&gt;='FIXED COSTS'!$E$6,(COLUMN()-1)&lt;='FIXED COSTS'!$F$6),'FIXED COSTS'!$L$6,0))</f>
        <v>#N/A</v>
      </c>
      <c r="N11" s="16" t="e">
        <f>IF('FIXED COSTS'!$B$4&lt;&gt;"",0,IF(AND((COLUMN()-1)&gt;='FIXED COSTS'!$E$6,(COLUMN()-1)&lt;='FIXED COSTS'!$F$6),'FIXED COSTS'!$L$6,0))</f>
        <v>#N/A</v>
      </c>
      <c r="O11" s="16" t="e">
        <f>IF('FIXED COSTS'!$B$4&lt;&gt;"",0,IF(AND((COLUMN()-1)&gt;='FIXED COSTS'!$E$6,(COLUMN()-1)&lt;='FIXED COSTS'!$F$6),'FIXED COSTS'!$L$6,0))</f>
        <v>#N/A</v>
      </c>
      <c r="P11" s="16" t="e">
        <f>IF('FIXED COSTS'!$B$4&lt;&gt;"",0,IF(AND((COLUMN()-1)&gt;='FIXED COSTS'!$E$6,(COLUMN()-1)&lt;='FIXED COSTS'!$F$6),'FIXED COSTS'!$L$6,0))</f>
        <v>#N/A</v>
      </c>
      <c r="Q11" s="16" t="e">
        <f>IF('FIXED COSTS'!$B$4&lt;&gt;"",0,IF(AND((COLUMN()-1)&gt;='FIXED COSTS'!$E$6,(COLUMN()-1)&lt;='FIXED COSTS'!$F$6),'FIXED COSTS'!$L$6,0))</f>
        <v>#N/A</v>
      </c>
      <c r="R11" s="16" t="e">
        <f>IF('FIXED COSTS'!$B$4&lt;&gt;"",0,IF(AND((COLUMN()-1)&gt;='FIXED COSTS'!$E$6,(COLUMN()-1)&lt;='FIXED COSTS'!$F$6),'FIXED COSTS'!$L$6,0))</f>
        <v>#N/A</v>
      </c>
      <c r="S11" s="16" t="e">
        <f>IF('FIXED COSTS'!$B$4&lt;&gt;"",0,IF(AND((COLUMN()-1)&gt;='FIXED COSTS'!$E$6,(COLUMN()-1)&lt;='FIXED COSTS'!$F$6),'FIXED COSTS'!$L$6,0))</f>
        <v>#N/A</v>
      </c>
      <c r="T11" s="16" t="e">
        <f>IF('FIXED COSTS'!$B$4&lt;&gt;"",0,IF(AND((COLUMN()-1)&gt;='FIXED COSTS'!$E$6,(COLUMN()-1)&lt;='FIXED COSTS'!$F$6),'FIXED COSTS'!$L$6,0))</f>
        <v>#N/A</v>
      </c>
      <c r="U11" s="16" t="e">
        <f>IF('FIXED COSTS'!$B$4&lt;&gt;"",0,IF(AND((COLUMN()-1)&gt;='FIXED COSTS'!$E$6,(COLUMN()-1)&lt;='FIXED COSTS'!$F$6),'FIXED COSTS'!$L$6,0))</f>
        <v>#N/A</v>
      </c>
      <c r="V11" s="16" t="e">
        <f>IF('FIXED COSTS'!$B$4&lt;&gt;"",0,IF(AND((COLUMN()-1)&gt;='FIXED COSTS'!$E$6,(COLUMN()-1)&lt;='FIXED COSTS'!$F$6),'FIXED COSTS'!$L$6,0))</f>
        <v>#N/A</v>
      </c>
      <c r="W11" s="16" t="e">
        <f>IF('FIXED COSTS'!$B$4&lt;&gt;"",0,IF(AND((COLUMN()-1)&gt;='FIXED COSTS'!$E$6,(COLUMN()-1)&lt;='FIXED COSTS'!$F$6),'FIXED COSTS'!$L$6,0))</f>
        <v>#N/A</v>
      </c>
      <c r="X11" s="16" t="e">
        <f>IF('FIXED COSTS'!$B$4&lt;&gt;"",0,IF(AND((COLUMN()-1)&gt;='FIXED COSTS'!$E$6,(COLUMN()-1)&lt;='FIXED COSTS'!$F$6),'FIXED COSTS'!$L$6,0))</f>
        <v>#N/A</v>
      </c>
      <c r="Y11" s="16" t="e">
        <f>IF('FIXED COSTS'!$B$4&lt;&gt;"",0,IF(AND((COLUMN()-1)&gt;='FIXED COSTS'!$E$6,(COLUMN()-1)&lt;='FIXED COSTS'!$F$6),'FIXED COSTS'!$L$6,0))</f>
        <v>#N/A</v>
      </c>
      <c r="Z11" s="16" t="e">
        <f>IF('FIXED COSTS'!$B$4&lt;&gt;"",0,IF(AND((COLUMN()-1)&gt;='FIXED COSTS'!$E$6,(COLUMN()-1)&lt;='FIXED COSTS'!$F$6),'FIXED COSTS'!$L$6,0))</f>
        <v>#N/A</v>
      </c>
      <c r="AA11" s="16" t="e">
        <f>IF('FIXED COSTS'!$B$4&lt;&gt;"",0,IF(AND((COLUMN()-1)&gt;='FIXED COSTS'!$E$6,(COLUMN()-1)&lt;='FIXED COSTS'!$F$6),'FIXED COSTS'!$L$6,0))</f>
        <v>#N/A</v>
      </c>
      <c r="AB11" s="16" t="e">
        <f>IF('FIXED COSTS'!$B$4&lt;&gt;"",0,IF(AND((COLUMN()-1)&gt;='FIXED COSTS'!$E$6,(COLUMN()-1)&lt;='FIXED COSTS'!$F$6),'FIXED COSTS'!$L$6,0))</f>
        <v>#N/A</v>
      </c>
      <c r="AC11" s="16" t="e">
        <f>IF('FIXED COSTS'!$B$4&lt;&gt;"",0,IF(AND((COLUMN()-1)&gt;='FIXED COSTS'!$E$6,(COLUMN()-1)&lt;='FIXED COSTS'!$F$6),'FIXED COSTS'!$L$6,0))</f>
        <v>#N/A</v>
      </c>
      <c r="AD11" s="16" t="e">
        <f>IF('FIXED COSTS'!$B$4&lt;&gt;"",0,IF(AND((COLUMN()-1)&gt;='FIXED COSTS'!$E$6,(COLUMN()-1)&lt;='FIXED COSTS'!$F$6),'FIXED COSTS'!$L$6,0))</f>
        <v>#N/A</v>
      </c>
      <c r="AE11" s="16" t="e">
        <f>IF('FIXED COSTS'!$B$4&lt;&gt;"",0,IF(AND((COLUMN()-1)&gt;='FIXED COSTS'!$E$6,(COLUMN()-1)&lt;='FIXED COSTS'!$F$6),'FIXED COSTS'!$L$6,0))</f>
        <v>#N/A</v>
      </c>
      <c r="AF11" s="16" t="e">
        <f>IF('FIXED COSTS'!$B$4&lt;&gt;"",0,IF(AND((COLUMN()-1)&gt;='FIXED COSTS'!$E$6,(COLUMN()-1)&lt;='FIXED COSTS'!$F$6),'FIXED COSTS'!$L$6,0))</f>
        <v>#N/A</v>
      </c>
      <c r="AG11" s="16" t="e">
        <f>IF('FIXED COSTS'!$B$4&lt;&gt;"",0,IF(AND((COLUMN()-1)&gt;='FIXED COSTS'!$E$6,(COLUMN()-1)&lt;='FIXED COSTS'!$F$6),'FIXED COSTS'!$L$6,0))</f>
        <v>#N/A</v>
      </c>
      <c r="AH11" s="16" t="e">
        <f>IF('FIXED COSTS'!$B$4&lt;&gt;"",0,IF(AND((COLUMN()-1)&gt;='FIXED COSTS'!$E$6,(COLUMN()-1)&lt;='FIXED COSTS'!$F$6),'FIXED COSTS'!$L$6,0))</f>
        <v>#N/A</v>
      </c>
      <c r="AI11" s="16" t="e">
        <f>IF('FIXED COSTS'!$B$4&lt;&gt;"",0,IF(AND((COLUMN()-1)&gt;='FIXED COSTS'!$E$6,(COLUMN()-1)&lt;='FIXED COSTS'!$F$6),'FIXED COSTS'!$L$6,0))</f>
        <v>#N/A</v>
      </c>
      <c r="AJ11" s="16" t="e">
        <f>IF('FIXED COSTS'!$B$4&lt;&gt;"",0,IF(AND((COLUMN()-1)&gt;='FIXED COSTS'!$E$6,(COLUMN()-1)&lt;='FIXED COSTS'!$F$6),'FIXED COSTS'!$L$6,0))</f>
        <v>#N/A</v>
      </c>
      <c r="AK11" s="16" t="e">
        <f>IF('FIXED COSTS'!$B$4&lt;&gt;"",0,IF(AND((COLUMN()-1)&gt;='FIXED COSTS'!$E$6,(COLUMN()-1)&lt;='FIXED COSTS'!$F$6),'FIXED COSTS'!$L$6,0))</f>
        <v>#N/A</v>
      </c>
      <c r="AL11" s="16" t="e">
        <f>IF('FIXED COSTS'!$B$4&lt;&gt;"",0,IF(AND((COLUMN()-1)&gt;='FIXED COSTS'!$E$6,(COLUMN()-1)&lt;='FIXED COSTS'!$F$6),'FIXED COSTS'!$L$6,0))</f>
        <v>#N/A</v>
      </c>
      <c r="AM11" s="16" t="e">
        <f>IF('FIXED COSTS'!$B$4&lt;&gt;"",0,IF(AND((COLUMN()-1)&gt;='FIXED COSTS'!$E$6,(COLUMN()-1)&lt;='FIXED COSTS'!$F$6),'FIXED COSTS'!$L$6,0))</f>
        <v>#N/A</v>
      </c>
      <c r="AN11" s="16" t="e">
        <f>IF('FIXED COSTS'!$B$4&lt;&gt;"",0,IF(AND((COLUMN()-1)&gt;='FIXED COSTS'!$E$6,(COLUMN()-1)&lt;='FIXED COSTS'!$F$6),'FIXED COSTS'!$L$6,0))</f>
        <v>#N/A</v>
      </c>
      <c r="AO11" s="16" t="e">
        <f>IF('FIXED COSTS'!$B$4&lt;&gt;"",0,IF(AND((COLUMN()-1)&gt;='FIXED COSTS'!$E$6,(COLUMN()-1)&lt;='FIXED COSTS'!$F$6),'FIXED COSTS'!$L$6,0))</f>
        <v>#N/A</v>
      </c>
      <c r="AP11" s="16" t="e">
        <f>IF('FIXED COSTS'!$B$4&lt;&gt;"",0,IF(AND((COLUMN()-1)&gt;='FIXED COSTS'!$E$6,(COLUMN()-1)&lt;='FIXED COSTS'!$F$6),'FIXED COSTS'!$L$6,0))</f>
        <v>#N/A</v>
      </c>
      <c r="AQ11" s="16" t="e">
        <f>IF('FIXED COSTS'!$B$4&lt;&gt;"",0,IF(AND((COLUMN()-1)&gt;='FIXED COSTS'!$E$6,(COLUMN()-1)&lt;='FIXED COSTS'!$F$6),'FIXED COSTS'!$L$6,0))</f>
        <v>#N/A</v>
      </c>
      <c r="AR11" s="16" t="e">
        <f>IF('FIXED COSTS'!$B$4&lt;&gt;"",0,IF(AND((COLUMN()-1)&gt;='FIXED COSTS'!$E$6,(COLUMN()-1)&lt;='FIXED COSTS'!$F$6),'FIXED COSTS'!$L$6,0))</f>
        <v>#N/A</v>
      </c>
      <c r="AS11" s="16" t="e">
        <f>IF('FIXED COSTS'!$B$4&lt;&gt;"",0,IF(AND((COLUMN()-1)&gt;='FIXED COSTS'!$E$6,(COLUMN()-1)&lt;='FIXED COSTS'!$F$6),'FIXED COSTS'!$L$6,0))</f>
        <v>#N/A</v>
      </c>
      <c r="AT11" s="16" t="e">
        <f>IF('FIXED COSTS'!$B$4&lt;&gt;"",0,IF(AND((COLUMN()-1)&gt;='FIXED COSTS'!$E$6,(COLUMN()-1)&lt;='FIXED COSTS'!$F$6),'FIXED COSTS'!$L$6,0))</f>
        <v>#N/A</v>
      </c>
      <c r="AU11" s="16" t="e">
        <f>IF('FIXED COSTS'!$B$4&lt;&gt;"",0,IF(AND((COLUMN()-1)&gt;='FIXED COSTS'!$E$6,(COLUMN()-1)&lt;='FIXED COSTS'!$F$6),'FIXED COSTS'!$L$6,0))</f>
        <v>#N/A</v>
      </c>
      <c r="AV11" s="16" t="e">
        <f>IF('FIXED COSTS'!$B$4&lt;&gt;"",0,IF(AND((COLUMN()-1)&gt;='FIXED COSTS'!$E$6,(COLUMN()-1)&lt;='FIXED COSTS'!$F$6),'FIXED COSTS'!$L$6,0))</f>
        <v>#N/A</v>
      </c>
      <c r="AW11" s="16" t="e">
        <f>IF('FIXED COSTS'!$B$4&lt;&gt;"",0,IF(AND((COLUMN()-1)&gt;='FIXED COSTS'!$E$6,(COLUMN()-1)&lt;='FIXED COSTS'!$F$6),'FIXED COSTS'!$L$6,0))</f>
        <v>#N/A</v>
      </c>
      <c r="AX11" s="16" t="e">
        <f>IF('FIXED COSTS'!$B$4&lt;&gt;"",0,IF(AND((COLUMN()-1)&gt;='FIXED COSTS'!$E$6,(COLUMN()-1)&lt;='FIXED COSTS'!$F$6),'FIXED COSTS'!$L$6,0))</f>
        <v>#N/A</v>
      </c>
      <c r="AY11" s="16" t="e">
        <f>IF('FIXED COSTS'!$B$4&lt;&gt;"",0,IF(AND((COLUMN()-1)&gt;='FIXED COSTS'!$E$6,(COLUMN()-1)&lt;='FIXED COSTS'!$F$6),'FIXED COSTS'!$L$6,0))</f>
        <v>#N/A</v>
      </c>
      <c r="AZ11" s="16" t="e">
        <f>IF('FIXED COSTS'!$B$4&lt;&gt;"",0,IF(AND((COLUMN()-1)&gt;='FIXED COSTS'!$E$6,(COLUMN()-1)&lt;='FIXED COSTS'!$F$6),'FIXED COSTS'!$L$6,0))</f>
        <v>#N/A</v>
      </c>
      <c r="BA11" s="16" t="e">
        <f>IF('FIXED COSTS'!$B$4&lt;&gt;"",0,IF(AND((COLUMN()-1)&gt;='FIXED COSTS'!$E$6,(COLUMN()-1)&lt;='FIXED COSTS'!$F$6),'FIXED COSTS'!$L$6,0))</f>
        <v>#N/A</v>
      </c>
    </row>
    <row r="12" spans="1:53" x14ac:dyDescent="0.35">
      <c r="A12" s="38" t="s">
        <v>268</v>
      </c>
      <c r="B12" s="16" t="e">
        <f>IF('FIXED COSTS'!$B$4&lt;&gt;"",0,IF(AND((COLUMN()-1)&gt;='FIXED COSTS'!$E$7,(COLUMN()-1)&lt;='FIXED COSTS'!$F$7),'FIXED COSTS'!$L$7,0))</f>
        <v>#N/A</v>
      </c>
      <c r="C12" s="16" t="e">
        <f>IF('FIXED COSTS'!$B$4&lt;&gt;"",0,IF(AND((COLUMN()-1)&gt;='FIXED COSTS'!$E$7,(COLUMN()-1)&lt;='FIXED COSTS'!$F$7),'FIXED COSTS'!$L$7,0))</f>
        <v>#N/A</v>
      </c>
      <c r="D12" s="16" t="e">
        <f>IF('FIXED COSTS'!$B$4&lt;&gt;"",0,IF(AND((COLUMN()-1)&gt;='FIXED COSTS'!$E$7,(COLUMN()-1)&lt;='FIXED COSTS'!$F$7),'FIXED COSTS'!$L$7,0))</f>
        <v>#N/A</v>
      </c>
      <c r="E12" s="16" t="e">
        <f>IF('FIXED COSTS'!$B$4&lt;&gt;"",0,IF(AND((COLUMN()-1)&gt;='FIXED COSTS'!$E$7,(COLUMN()-1)&lt;='FIXED COSTS'!$F$7),'FIXED COSTS'!$L$7,0))</f>
        <v>#N/A</v>
      </c>
      <c r="F12" s="16" t="e">
        <f>IF('FIXED COSTS'!$B$4&lt;&gt;"",0,IF(AND((COLUMN()-1)&gt;='FIXED COSTS'!$E$7,(COLUMN()-1)&lt;='FIXED COSTS'!$F$7),'FIXED COSTS'!$L$7,0))</f>
        <v>#N/A</v>
      </c>
      <c r="G12" s="16" t="e">
        <f>IF('FIXED COSTS'!$B$4&lt;&gt;"",0,IF(AND((COLUMN()-1)&gt;='FIXED COSTS'!$E$7,(COLUMN()-1)&lt;='FIXED COSTS'!$F$7),'FIXED COSTS'!$L$7,0))</f>
        <v>#N/A</v>
      </c>
      <c r="H12" s="16" t="e">
        <f>IF('FIXED COSTS'!$B$4&lt;&gt;"",0,IF(AND((COLUMN()-1)&gt;='FIXED COSTS'!$E$7,(COLUMN()-1)&lt;='FIXED COSTS'!$F$7),'FIXED COSTS'!$L$7,0))</f>
        <v>#N/A</v>
      </c>
      <c r="I12" s="16" t="e">
        <f>IF('FIXED COSTS'!$B$4&lt;&gt;"",0,IF(AND((COLUMN()-1)&gt;='FIXED COSTS'!$E$7,(COLUMN()-1)&lt;='FIXED COSTS'!$F$7),'FIXED COSTS'!$L$7,0))</f>
        <v>#N/A</v>
      </c>
      <c r="J12" s="16" t="e">
        <f>IF('FIXED COSTS'!$B$4&lt;&gt;"",0,IF(AND((COLUMN()-1)&gt;='FIXED COSTS'!$E$7,(COLUMN()-1)&lt;='FIXED COSTS'!$F$7),'FIXED COSTS'!$L$7,0))</f>
        <v>#N/A</v>
      </c>
      <c r="K12" s="16" t="e">
        <f>IF('FIXED COSTS'!$B$4&lt;&gt;"",0,IF(AND((COLUMN()-1)&gt;='FIXED COSTS'!$E$7,(COLUMN()-1)&lt;='FIXED COSTS'!$F$7),'FIXED COSTS'!$L$7,0))</f>
        <v>#N/A</v>
      </c>
      <c r="L12" s="16" t="e">
        <f>IF('FIXED COSTS'!$B$4&lt;&gt;"",0,IF(AND((COLUMN()-1)&gt;='FIXED COSTS'!$E$7,(COLUMN()-1)&lt;='FIXED COSTS'!$F$7),'FIXED COSTS'!$L$7,0))</f>
        <v>#N/A</v>
      </c>
      <c r="M12" s="16" t="e">
        <f>IF('FIXED COSTS'!$B$4&lt;&gt;"",0,IF(AND((COLUMN()-1)&gt;='FIXED COSTS'!$E$7,(COLUMN()-1)&lt;='FIXED COSTS'!$F$7),'FIXED COSTS'!$L$7,0))</f>
        <v>#N/A</v>
      </c>
      <c r="N12" s="16" t="e">
        <f>IF('FIXED COSTS'!$B$4&lt;&gt;"",0,IF(AND((COLUMN()-1)&gt;='FIXED COSTS'!$E$7,(COLUMN()-1)&lt;='FIXED COSTS'!$F$7),'FIXED COSTS'!$L$7,0))</f>
        <v>#N/A</v>
      </c>
      <c r="O12" s="16" t="e">
        <f>IF('FIXED COSTS'!$B$4&lt;&gt;"",0,IF(AND((COLUMN()-1)&gt;='FIXED COSTS'!$E$7,(COLUMN()-1)&lt;='FIXED COSTS'!$F$7),'FIXED COSTS'!$L$7,0))</f>
        <v>#N/A</v>
      </c>
      <c r="P12" s="16" t="e">
        <f>IF('FIXED COSTS'!$B$4&lt;&gt;"",0,IF(AND((COLUMN()-1)&gt;='FIXED COSTS'!$E$7,(COLUMN()-1)&lt;='FIXED COSTS'!$F$7),'FIXED COSTS'!$L$7,0))</f>
        <v>#N/A</v>
      </c>
      <c r="Q12" s="16" t="e">
        <f>IF('FIXED COSTS'!$B$4&lt;&gt;"",0,IF(AND((COLUMN()-1)&gt;='FIXED COSTS'!$E$7,(COLUMN()-1)&lt;='FIXED COSTS'!$F$7),'FIXED COSTS'!$L$7,0))</f>
        <v>#N/A</v>
      </c>
      <c r="R12" s="16" t="e">
        <f>IF('FIXED COSTS'!$B$4&lt;&gt;"",0,IF(AND((COLUMN()-1)&gt;='FIXED COSTS'!$E$7,(COLUMN()-1)&lt;='FIXED COSTS'!$F$7),'FIXED COSTS'!$L$7,0))</f>
        <v>#N/A</v>
      </c>
      <c r="S12" s="16" t="e">
        <f>IF('FIXED COSTS'!$B$4&lt;&gt;"",0,IF(AND((COLUMN()-1)&gt;='FIXED COSTS'!$E$7,(COLUMN()-1)&lt;='FIXED COSTS'!$F$7),'FIXED COSTS'!$L$7,0))</f>
        <v>#N/A</v>
      </c>
      <c r="T12" s="16" t="e">
        <f>IF('FIXED COSTS'!$B$4&lt;&gt;"",0,IF(AND((COLUMN()-1)&gt;='FIXED COSTS'!$E$7,(COLUMN()-1)&lt;='FIXED COSTS'!$F$7),'FIXED COSTS'!$L$7,0))</f>
        <v>#N/A</v>
      </c>
      <c r="U12" s="16" t="e">
        <f>IF('FIXED COSTS'!$B$4&lt;&gt;"",0,IF(AND((COLUMN()-1)&gt;='FIXED COSTS'!$E$7,(COLUMN()-1)&lt;='FIXED COSTS'!$F$7),'FIXED COSTS'!$L$7,0))</f>
        <v>#N/A</v>
      </c>
      <c r="V12" s="16" t="e">
        <f>IF('FIXED COSTS'!$B$4&lt;&gt;"",0,IF(AND((COLUMN()-1)&gt;='FIXED COSTS'!$E$7,(COLUMN()-1)&lt;='FIXED COSTS'!$F$7),'FIXED COSTS'!$L$7,0))</f>
        <v>#N/A</v>
      </c>
      <c r="W12" s="16" t="e">
        <f>IF('FIXED COSTS'!$B$4&lt;&gt;"",0,IF(AND((COLUMN()-1)&gt;='FIXED COSTS'!$E$7,(COLUMN()-1)&lt;='FIXED COSTS'!$F$7),'FIXED COSTS'!$L$7,0))</f>
        <v>#N/A</v>
      </c>
      <c r="X12" s="16" t="e">
        <f>IF('FIXED COSTS'!$B$4&lt;&gt;"",0,IF(AND((COLUMN()-1)&gt;='FIXED COSTS'!$E$7,(COLUMN()-1)&lt;='FIXED COSTS'!$F$7),'FIXED COSTS'!$L$7,0))</f>
        <v>#N/A</v>
      </c>
      <c r="Y12" s="16" t="e">
        <f>IF('FIXED COSTS'!$B$4&lt;&gt;"",0,IF(AND((COLUMN()-1)&gt;='FIXED COSTS'!$E$7,(COLUMN()-1)&lt;='FIXED COSTS'!$F$7),'FIXED COSTS'!$L$7,0))</f>
        <v>#N/A</v>
      </c>
      <c r="Z12" s="16" t="e">
        <f>IF('FIXED COSTS'!$B$4&lt;&gt;"",0,IF(AND((COLUMN()-1)&gt;='FIXED COSTS'!$E$7,(COLUMN()-1)&lt;='FIXED COSTS'!$F$7),'FIXED COSTS'!$L$7,0))</f>
        <v>#N/A</v>
      </c>
      <c r="AA12" s="16" t="e">
        <f>IF('FIXED COSTS'!$B$4&lt;&gt;"",0,IF(AND((COLUMN()-1)&gt;='FIXED COSTS'!$E$7,(COLUMN()-1)&lt;='FIXED COSTS'!$F$7),'FIXED COSTS'!$L$7,0))</f>
        <v>#N/A</v>
      </c>
      <c r="AB12" s="16" t="e">
        <f>IF('FIXED COSTS'!$B$4&lt;&gt;"",0,IF(AND((COLUMN()-1)&gt;='FIXED COSTS'!$E$7,(COLUMN()-1)&lt;='FIXED COSTS'!$F$7),'FIXED COSTS'!$L$7,0))</f>
        <v>#N/A</v>
      </c>
      <c r="AC12" s="16" t="e">
        <f>IF('FIXED COSTS'!$B$4&lt;&gt;"",0,IF(AND((COLUMN()-1)&gt;='FIXED COSTS'!$E$7,(COLUMN()-1)&lt;='FIXED COSTS'!$F$7),'FIXED COSTS'!$L$7,0))</f>
        <v>#N/A</v>
      </c>
      <c r="AD12" s="16" t="e">
        <f>IF('FIXED COSTS'!$B$4&lt;&gt;"",0,IF(AND((COLUMN()-1)&gt;='FIXED COSTS'!$E$7,(COLUMN()-1)&lt;='FIXED COSTS'!$F$7),'FIXED COSTS'!$L$7,0))</f>
        <v>#N/A</v>
      </c>
      <c r="AE12" s="16" t="e">
        <f>IF('FIXED COSTS'!$B$4&lt;&gt;"",0,IF(AND((COLUMN()-1)&gt;='FIXED COSTS'!$E$7,(COLUMN()-1)&lt;='FIXED COSTS'!$F$7),'FIXED COSTS'!$L$7,0))</f>
        <v>#N/A</v>
      </c>
      <c r="AF12" s="16" t="e">
        <f>IF('FIXED COSTS'!$B$4&lt;&gt;"",0,IF(AND((COLUMN()-1)&gt;='FIXED COSTS'!$E$7,(COLUMN()-1)&lt;='FIXED COSTS'!$F$7),'FIXED COSTS'!$L$7,0))</f>
        <v>#N/A</v>
      </c>
      <c r="AG12" s="16" t="e">
        <f>IF('FIXED COSTS'!$B$4&lt;&gt;"",0,IF(AND((COLUMN()-1)&gt;='FIXED COSTS'!$E$7,(COLUMN()-1)&lt;='FIXED COSTS'!$F$7),'FIXED COSTS'!$L$7,0))</f>
        <v>#N/A</v>
      </c>
      <c r="AH12" s="16" t="e">
        <f>IF('FIXED COSTS'!$B$4&lt;&gt;"",0,IF(AND((COLUMN()-1)&gt;='FIXED COSTS'!$E$7,(COLUMN()-1)&lt;='FIXED COSTS'!$F$7),'FIXED COSTS'!$L$7,0))</f>
        <v>#N/A</v>
      </c>
      <c r="AI12" s="16" t="e">
        <f>IF('FIXED COSTS'!$B$4&lt;&gt;"",0,IF(AND((COLUMN()-1)&gt;='FIXED COSTS'!$E$7,(COLUMN()-1)&lt;='FIXED COSTS'!$F$7),'FIXED COSTS'!$L$7,0))</f>
        <v>#N/A</v>
      </c>
      <c r="AJ12" s="16" t="e">
        <f>IF('FIXED COSTS'!$B$4&lt;&gt;"",0,IF(AND((COLUMN()-1)&gt;='FIXED COSTS'!$E$7,(COLUMN()-1)&lt;='FIXED COSTS'!$F$7),'FIXED COSTS'!$L$7,0))</f>
        <v>#N/A</v>
      </c>
      <c r="AK12" s="16" t="e">
        <f>IF('FIXED COSTS'!$B$4&lt;&gt;"",0,IF(AND((COLUMN()-1)&gt;='FIXED COSTS'!$E$7,(COLUMN()-1)&lt;='FIXED COSTS'!$F$7),'FIXED COSTS'!$L$7,0))</f>
        <v>#N/A</v>
      </c>
      <c r="AL12" s="16" t="e">
        <f>IF('FIXED COSTS'!$B$4&lt;&gt;"",0,IF(AND((COLUMN()-1)&gt;='FIXED COSTS'!$E$7,(COLUMN()-1)&lt;='FIXED COSTS'!$F$7),'FIXED COSTS'!$L$7,0))</f>
        <v>#N/A</v>
      </c>
      <c r="AM12" s="16" t="e">
        <f>IF('FIXED COSTS'!$B$4&lt;&gt;"",0,IF(AND((COLUMN()-1)&gt;='FIXED COSTS'!$E$7,(COLUMN()-1)&lt;='FIXED COSTS'!$F$7),'FIXED COSTS'!$L$7,0))</f>
        <v>#N/A</v>
      </c>
      <c r="AN12" s="16" t="e">
        <f>IF('FIXED COSTS'!$B$4&lt;&gt;"",0,IF(AND((COLUMN()-1)&gt;='FIXED COSTS'!$E$7,(COLUMN()-1)&lt;='FIXED COSTS'!$F$7),'FIXED COSTS'!$L$7,0))</f>
        <v>#N/A</v>
      </c>
      <c r="AO12" s="16" t="e">
        <f>IF('FIXED COSTS'!$B$4&lt;&gt;"",0,IF(AND((COLUMN()-1)&gt;='FIXED COSTS'!$E$7,(COLUMN()-1)&lt;='FIXED COSTS'!$F$7),'FIXED COSTS'!$L$7,0))</f>
        <v>#N/A</v>
      </c>
      <c r="AP12" s="16" t="e">
        <f>IF('FIXED COSTS'!$B$4&lt;&gt;"",0,IF(AND((COLUMN()-1)&gt;='FIXED COSTS'!$E$7,(COLUMN()-1)&lt;='FIXED COSTS'!$F$7),'FIXED COSTS'!$L$7,0))</f>
        <v>#N/A</v>
      </c>
      <c r="AQ12" s="16" t="e">
        <f>IF('FIXED COSTS'!$B$4&lt;&gt;"",0,IF(AND((COLUMN()-1)&gt;='FIXED COSTS'!$E$7,(COLUMN()-1)&lt;='FIXED COSTS'!$F$7),'FIXED COSTS'!$L$7,0))</f>
        <v>#N/A</v>
      </c>
      <c r="AR12" s="16" t="e">
        <f>IF('FIXED COSTS'!$B$4&lt;&gt;"",0,IF(AND((COLUMN()-1)&gt;='FIXED COSTS'!$E$7,(COLUMN()-1)&lt;='FIXED COSTS'!$F$7),'FIXED COSTS'!$L$7,0))</f>
        <v>#N/A</v>
      </c>
      <c r="AS12" s="16" t="e">
        <f>IF('FIXED COSTS'!$B$4&lt;&gt;"",0,IF(AND((COLUMN()-1)&gt;='FIXED COSTS'!$E$7,(COLUMN()-1)&lt;='FIXED COSTS'!$F$7),'FIXED COSTS'!$L$7,0))</f>
        <v>#N/A</v>
      </c>
      <c r="AT12" s="16" t="e">
        <f>IF('FIXED COSTS'!$B$4&lt;&gt;"",0,IF(AND((COLUMN()-1)&gt;='FIXED COSTS'!$E$7,(COLUMN()-1)&lt;='FIXED COSTS'!$F$7),'FIXED COSTS'!$L$7,0))</f>
        <v>#N/A</v>
      </c>
      <c r="AU12" s="16" t="e">
        <f>IF('FIXED COSTS'!$B$4&lt;&gt;"",0,IF(AND((COLUMN()-1)&gt;='FIXED COSTS'!$E$7,(COLUMN()-1)&lt;='FIXED COSTS'!$F$7),'FIXED COSTS'!$L$7,0))</f>
        <v>#N/A</v>
      </c>
      <c r="AV12" s="16" t="e">
        <f>IF('FIXED COSTS'!$B$4&lt;&gt;"",0,IF(AND((COLUMN()-1)&gt;='FIXED COSTS'!$E$7,(COLUMN()-1)&lt;='FIXED COSTS'!$F$7),'FIXED COSTS'!$L$7,0))</f>
        <v>#N/A</v>
      </c>
      <c r="AW12" s="16" t="e">
        <f>IF('FIXED COSTS'!$B$4&lt;&gt;"",0,IF(AND((COLUMN()-1)&gt;='FIXED COSTS'!$E$7,(COLUMN()-1)&lt;='FIXED COSTS'!$F$7),'FIXED COSTS'!$L$7,0))</f>
        <v>#N/A</v>
      </c>
      <c r="AX12" s="16" t="e">
        <f>IF('FIXED COSTS'!$B$4&lt;&gt;"",0,IF(AND((COLUMN()-1)&gt;='FIXED COSTS'!$E$7,(COLUMN()-1)&lt;='FIXED COSTS'!$F$7),'FIXED COSTS'!$L$7,0))</f>
        <v>#N/A</v>
      </c>
      <c r="AY12" s="16" t="e">
        <f>IF('FIXED COSTS'!$B$4&lt;&gt;"",0,IF(AND((COLUMN()-1)&gt;='FIXED COSTS'!$E$7,(COLUMN()-1)&lt;='FIXED COSTS'!$F$7),'FIXED COSTS'!$L$7,0))</f>
        <v>#N/A</v>
      </c>
      <c r="AZ12" s="16" t="e">
        <f>IF('FIXED COSTS'!$B$4&lt;&gt;"",0,IF(AND((COLUMN()-1)&gt;='FIXED COSTS'!$E$7,(COLUMN()-1)&lt;='FIXED COSTS'!$F$7),'FIXED COSTS'!$L$7,0))</f>
        <v>#N/A</v>
      </c>
      <c r="BA12" s="16" t="e">
        <f>IF('FIXED COSTS'!$B$4&lt;&gt;"",0,IF(AND((COLUMN()-1)&gt;='FIXED COSTS'!$E$7,(COLUMN()-1)&lt;='FIXED COSTS'!$F$7),'FIXED COSTS'!$L$7,0))</f>
        <v>#N/A</v>
      </c>
    </row>
    <row r="13" spans="1:53" x14ac:dyDescent="0.35">
      <c r="A13" s="38" t="s">
        <v>270</v>
      </c>
      <c r="B13" s="16" t="e">
        <f>IF('FIXED COSTS'!$B$4&lt;&gt;"",0,IF(AND((COLUMN()-1)&gt;='FIXED COSTS'!$E$8,(COLUMN()-1)&lt;='FIXED COSTS'!$F$8),'FIXED COSTS'!$L$8,0))</f>
        <v>#N/A</v>
      </c>
      <c r="C13" s="16" t="e">
        <f>IF('FIXED COSTS'!$B$4&lt;&gt;"",0,IF(AND((COLUMN()-1)&gt;='FIXED COSTS'!$E$8,(COLUMN()-1)&lt;='FIXED COSTS'!$F$8),'FIXED COSTS'!$L$8,0))</f>
        <v>#N/A</v>
      </c>
      <c r="D13" s="16" t="e">
        <f>IF('FIXED COSTS'!$B$4&lt;&gt;"",0,IF(AND((COLUMN()-1)&gt;='FIXED COSTS'!$E$8,(COLUMN()-1)&lt;='FIXED COSTS'!$F$8),'FIXED COSTS'!$L$8,0))</f>
        <v>#N/A</v>
      </c>
      <c r="E13" s="16" t="e">
        <f>IF('FIXED COSTS'!$B$4&lt;&gt;"",0,IF(AND((COLUMN()-1)&gt;='FIXED COSTS'!$E$8,(COLUMN()-1)&lt;='FIXED COSTS'!$F$8),'FIXED COSTS'!$L$8,0))</f>
        <v>#N/A</v>
      </c>
      <c r="F13" s="16" t="e">
        <f>IF('FIXED COSTS'!$B$4&lt;&gt;"",0,IF(AND((COLUMN()-1)&gt;='FIXED COSTS'!$E$8,(COLUMN()-1)&lt;='FIXED COSTS'!$F$8),'FIXED COSTS'!$L$8,0))</f>
        <v>#N/A</v>
      </c>
      <c r="G13" s="16" t="e">
        <f>IF('FIXED COSTS'!$B$4&lt;&gt;"",0,IF(AND((COLUMN()-1)&gt;='FIXED COSTS'!$E$8,(COLUMN()-1)&lt;='FIXED COSTS'!$F$8),'FIXED COSTS'!$L$8,0))</f>
        <v>#N/A</v>
      </c>
      <c r="H13" s="16" t="e">
        <f>IF('FIXED COSTS'!$B$4&lt;&gt;"",0,IF(AND((COLUMN()-1)&gt;='FIXED COSTS'!$E$8,(COLUMN()-1)&lt;='FIXED COSTS'!$F$8),'FIXED COSTS'!$L$8,0))</f>
        <v>#N/A</v>
      </c>
      <c r="I13" s="16" t="e">
        <f>IF('FIXED COSTS'!$B$4&lt;&gt;"",0,IF(AND((COLUMN()-1)&gt;='FIXED COSTS'!$E$8,(COLUMN()-1)&lt;='FIXED COSTS'!$F$8),'FIXED COSTS'!$L$8,0))</f>
        <v>#N/A</v>
      </c>
      <c r="J13" s="16" t="e">
        <f>IF('FIXED COSTS'!$B$4&lt;&gt;"",0,IF(AND((COLUMN()-1)&gt;='FIXED COSTS'!$E$8,(COLUMN()-1)&lt;='FIXED COSTS'!$F$8),'FIXED COSTS'!$L$8,0))</f>
        <v>#N/A</v>
      </c>
      <c r="K13" s="16" t="e">
        <f>IF('FIXED COSTS'!$B$4&lt;&gt;"",0,IF(AND((COLUMN()-1)&gt;='FIXED COSTS'!$E$8,(COLUMN()-1)&lt;='FIXED COSTS'!$F$8),'FIXED COSTS'!$L$8,0))</f>
        <v>#N/A</v>
      </c>
      <c r="L13" s="16" t="e">
        <f>IF('FIXED COSTS'!$B$4&lt;&gt;"",0,IF(AND((COLUMN()-1)&gt;='FIXED COSTS'!$E$8,(COLUMN()-1)&lt;='FIXED COSTS'!$F$8),'FIXED COSTS'!$L$8,0))</f>
        <v>#N/A</v>
      </c>
      <c r="M13" s="16" t="e">
        <f>IF('FIXED COSTS'!$B$4&lt;&gt;"",0,IF(AND((COLUMN()-1)&gt;='FIXED COSTS'!$E$8,(COLUMN()-1)&lt;='FIXED COSTS'!$F$8),'FIXED COSTS'!$L$8,0))</f>
        <v>#N/A</v>
      </c>
      <c r="N13" s="16" t="e">
        <f>IF('FIXED COSTS'!$B$4&lt;&gt;"",0,IF(AND((COLUMN()-1)&gt;='FIXED COSTS'!$E$8,(COLUMN()-1)&lt;='FIXED COSTS'!$F$8),'FIXED COSTS'!$L$8,0))</f>
        <v>#N/A</v>
      </c>
      <c r="O13" s="16" t="e">
        <f>IF('FIXED COSTS'!$B$4&lt;&gt;"",0,IF(AND((COLUMN()-1)&gt;='FIXED COSTS'!$E$8,(COLUMN()-1)&lt;='FIXED COSTS'!$F$8),'FIXED COSTS'!$L$8,0))</f>
        <v>#N/A</v>
      </c>
      <c r="P13" s="16" t="e">
        <f>IF('FIXED COSTS'!$B$4&lt;&gt;"",0,IF(AND((COLUMN()-1)&gt;='FIXED COSTS'!$E$8,(COLUMN()-1)&lt;='FIXED COSTS'!$F$8),'FIXED COSTS'!$L$8,0))</f>
        <v>#N/A</v>
      </c>
      <c r="Q13" s="16" t="e">
        <f>IF('FIXED COSTS'!$B$4&lt;&gt;"",0,IF(AND((COLUMN()-1)&gt;='FIXED COSTS'!$E$8,(COLUMN()-1)&lt;='FIXED COSTS'!$F$8),'FIXED COSTS'!$L$8,0))</f>
        <v>#N/A</v>
      </c>
      <c r="R13" s="16" t="e">
        <f>IF('FIXED COSTS'!$B$4&lt;&gt;"",0,IF(AND((COLUMN()-1)&gt;='FIXED COSTS'!$E$8,(COLUMN()-1)&lt;='FIXED COSTS'!$F$8),'FIXED COSTS'!$L$8,0))</f>
        <v>#N/A</v>
      </c>
      <c r="S13" s="16" t="e">
        <f>IF('FIXED COSTS'!$B$4&lt;&gt;"",0,IF(AND((COLUMN()-1)&gt;='FIXED COSTS'!$E$8,(COLUMN()-1)&lt;='FIXED COSTS'!$F$8),'FIXED COSTS'!$L$8,0))</f>
        <v>#N/A</v>
      </c>
      <c r="T13" s="16" t="e">
        <f>IF('FIXED COSTS'!$B$4&lt;&gt;"",0,IF(AND((COLUMN()-1)&gt;='FIXED COSTS'!$E$8,(COLUMN()-1)&lt;='FIXED COSTS'!$F$8),'FIXED COSTS'!$L$8,0))</f>
        <v>#N/A</v>
      </c>
      <c r="U13" s="16" t="e">
        <f>IF('FIXED COSTS'!$B$4&lt;&gt;"",0,IF(AND((COLUMN()-1)&gt;='FIXED COSTS'!$E$8,(COLUMN()-1)&lt;='FIXED COSTS'!$F$8),'FIXED COSTS'!$L$8,0))</f>
        <v>#N/A</v>
      </c>
      <c r="V13" s="16" t="e">
        <f>IF('FIXED COSTS'!$B$4&lt;&gt;"",0,IF(AND((COLUMN()-1)&gt;='FIXED COSTS'!$E$8,(COLUMN()-1)&lt;='FIXED COSTS'!$F$8),'FIXED COSTS'!$L$8,0))</f>
        <v>#N/A</v>
      </c>
      <c r="W13" s="16" t="e">
        <f>IF('FIXED COSTS'!$B$4&lt;&gt;"",0,IF(AND((COLUMN()-1)&gt;='FIXED COSTS'!$E$8,(COLUMN()-1)&lt;='FIXED COSTS'!$F$8),'FIXED COSTS'!$L$8,0))</f>
        <v>#N/A</v>
      </c>
      <c r="X13" s="16" t="e">
        <f>IF('FIXED COSTS'!$B$4&lt;&gt;"",0,IF(AND((COLUMN()-1)&gt;='FIXED COSTS'!$E$8,(COLUMN()-1)&lt;='FIXED COSTS'!$F$8),'FIXED COSTS'!$L$8,0))</f>
        <v>#N/A</v>
      </c>
      <c r="Y13" s="16" t="e">
        <f>IF('FIXED COSTS'!$B$4&lt;&gt;"",0,IF(AND((COLUMN()-1)&gt;='FIXED COSTS'!$E$8,(COLUMN()-1)&lt;='FIXED COSTS'!$F$8),'FIXED COSTS'!$L$8,0))</f>
        <v>#N/A</v>
      </c>
      <c r="Z13" s="16" t="e">
        <f>IF('FIXED COSTS'!$B$4&lt;&gt;"",0,IF(AND((COLUMN()-1)&gt;='FIXED COSTS'!$E$8,(COLUMN()-1)&lt;='FIXED COSTS'!$F$8),'FIXED COSTS'!$L$8,0))</f>
        <v>#N/A</v>
      </c>
      <c r="AA13" s="16" t="e">
        <f>IF('FIXED COSTS'!$B$4&lt;&gt;"",0,IF(AND((COLUMN()-1)&gt;='FIXED COSTS'!$E$8,(COLUMN()-1)&lt;='FIXED COSTS'!$F$8),'FIXED COSTS'!$L$8,0))</f>
        <v>#N/A</v>
      </c>
      <c r="AB13" s="16" t="e">
        <f>IF('FIXED COSTS'!$B$4&lt;&gt;"",0,IF(AND((COLUMN()-1)&gt;='FIXED COSTS'!$E$8,(COLUMN()-1)&lt;='FIXED COSTS'!$F$8),'FIXED COSTS'!$L$8,0))</f>
        <v>#N/A</v>
      </c>
      <c r="AC13" s="16" t="e">
        <f>IF('FIXED COSTS'!$B$4&lt;&gt;"",0,IF(AND((COLUMN()-1)&gt;='FIXED COSTS'!$E$8,(COLUMN()-1)&lt;='FIXED COSTS'!$F$8),'FIXED COSTS'!$L$8,0))</f>
        <v>#N/A</v>
      </c>
      <c r="AD13" s="16" t="e">
        <f>IF('FIXED COSTS'!$B$4&lt;&gt;"",0,IF(AND((COLUMN()-1)&gt;='FIXED COSTS'!$E$8,(COLUMN()-1)&lt;='FIXED COSTS'!$F$8),'FIXED COSTS'!$L$8,0))</f>
        <v>#N/A</v>
      </c>
      <c r="AE13" s="16" t="e">
        <f>IF('FIXED COSTS'!$B$4&lt;&gt;"",0,IF(AND((COLUMN()-1)&gt;='FIXED COSTS'!$E$8,(COLUMN()-1)&lt;='FIXED COSTS'!$F$8),'FIXED COSTS'!$L$8,0))</f>
        <v>#N/A</v>
      </c>
      <c r="AF13" s="16" t="e">
        <f>IF('FIXED COSTS'!$B$4&lt;&gt;"",0,IF(AND((COLUMN()-1)&gt;='FIXED COSTS'!$E$8,(COLUMN()-1)&lt;='FIXED COSTS'!$F$8),'FIXED COSTS'!$L$8,0))</f>
        <v>#N/A</v>
      </c>
      <c r="AG13" s="16" t="e">
        <f>IF('FIXED COSTS'!$B$4&lt;&gt;"",0,IF(AND((COLUMN()-1)&gt;='FIXED COSTS'!$E$8,(COLUMN()-1)&lt;='FIXED COSTS'!$F$8),'FIXED COSTS'!$L$8,0))</f>
        <v>#N/A</v>
      </c>
      <c r="AH13" s="16" t="e">
        <f>IF('FIXED COSTS'!$B$4&lt;&gt;"",0,IF(AND((COLUMN()-1)&gt;='FIXED COSTS'!$E$8,(COLUMN()-1)&lt;='FIXED COSTS'!$F$8),'FIXED COSTS'!$L$8,0))</f>
        <v>#N/A</v>
      </c>
      <c r="AI13" s="16" t="e">
        <f>IF('FIXED COSTS'!$B$4&lt;&gt;"",0,IF(AND((COLUMN()-1)&gt;='FIXED COSTS'!$E$8,(COLUMN()-1)&lt;='FIXED COSTS'!$F$8),'FIXED COSTS'!$L$8,0))</f>
        <v>#N/A</v>
      </c>
      <c r="AJ13" s="16" t="e">
        <f>IF('FIXED COSTS'!$B$4&lt;&gt;"",0,IF(AND((COLUMN()-1)&gt;='FIXED COSTS'!$E$8,(COLUMN()-1)&lt;='FIXED COSTS'!$F$8),'FIXED COSTS'!$L$8,0))</f>
        <v>#N/A</v>
      </c>
      <c r="AK13" s="16" t="e">
        <f>IF('FIXED COSTS'!$B$4&lt;&gt;"",0,IF(AND((COLUMN()-1)&gt;='FIXED COSTS'!$E$8,(COLUMN()-1)&lt;='FIXED COSTS'!$F$8),'FIXED COSTS'!$L$8,0))</f>
        <v>#N/A</v>
      </c>
      <c r="AL13" s="16" t="e">
        <f>IF('FIXED COSTS'!$B$4&lt;&gt;"",0,IF(AND((COLUMN()-1)&gt;='FIXED COSTS'!$E$8,(COLUMN()-1)&lt;='FIXED COSTS'!$F$8),'FIXED COSTS'!$L$8,0))</f>
        <v>#N/A</v>
      </c>
      <c r="AM13" s="16" t="e">
        <f>IF('FIXED COSTS'!$B$4&lt;&gt;"",0,IF(AND((COLUMN()-1)&gt;='FIXED COSTS'!$E$8,(COLUMN()-1)&lt;='FIXED COSTS'!$F$8),'FIXED COSTS'!$L$8,0))</f>
        <v>#N/A</v>
      </c>
      <c r="AN13" s="16" t="e">
        <f>IF('FIXED COSTS'!$B$4&lt;&gt;"",0,IF(AND((COLUMN()-1)&gt;='FIXED COSTS'!$E$8,(COLUMN()-1)&lt;='FIXED COSTS'!$F$8),'FIXED COSTS'!$L$8,0))</f>
        <v>#N/A</v>
      </c>
      <c r="AO13" s="16" t="e">
        <f>IF('FIXED COSTS'!$B$4&lt;&gt;"",0,IF(AND((COLUMN()-1)&gt;='FIXED COSTS'!$E$8,(COLUMN()-1)&lt;='FIXED COSTS'!$F$8),'FIXED COSTS'!$L$8,0))</f>
        <v>#N/A</v>
      </c>
      <c r="AP13" s="16" t="e">
        <f>IF('FIXED COSTS'!$B$4&lt;&gt;"",0,IF(AND((COLUMN()-1)&gt;='FIXED COSTS'!$E$8,(COLUMN()-1)&lt;='FIXED COSTS'!$F$8),'FIXED COSTS'!$L$8,0))</f>
        <v>#N/A</v>
      </c>
      <c r="AQ13" s="16" t="e">
        <f>IF('FIXED COSTS'!$B$4&lt;&gt;"",0,IF(AND((COLUMN()-1)&gt;='FIXED COSTS'!$E$8,(COLUMN()-1)&lt;='FIXED COSTS'!$F$8),'FIXED COSTS'!$L$8,0))</f>
        <v>#N/A</v>
      </c>
      <c r="AR13" s="16" t="e">
        <f>IF('FIXED COSTS'!$B$4&lt;&gt;"",0,IF(AND((COLUMN()-1)&gt;='FIXED COSTS'!$E$8,(COLUMN()-1)&lt;='FIXED COSTS'!$F$8),'FIXED COSTS'!$L$8,0))</f>
        <v>#N/A</v>
      </c>
      <c r="AS13" s="16" t="e">
        <f>IF('FIXED COSTS'!$B$4&lt;&gt;"",0,IF(AND((COLUMN()-1)&gt;='FIXED COSTS'!$E$8,(COLUMN()-1)&lt;='FIXED COSTS'!$F$8),'FIXED COSTS'!$L$8,0))</f>
        <v>#N/A</v>
      </c>
      <c r="AT13" s="16" t="e">
        <f>IF('FIXED COSTS'!$B$4&lt;&gt;"",0,IF(AND((COLUMN()-1)&gt;='FIXED COSTS'!$E$8,(COLUMN()-1)&lt;='FIXED COSTS'!$F$8),'FIXED COSTS'!$L$8,0))</f>
        <v>#N/A</v>
      </c>
      <c r="AU13" s="16" t="e">
        <f>IF('FIXED COSTS'!$B$4&lt;&gt;"",0,IF(AND((COLUMN()-1)&gt;='FIXED COSTS'!$E$8,(COLUMN()-1)&lt;='FIXED COSTS'!$F$8),'FIXED COSTS'!$L$8,0))</f>
        <v>#N/A</v>
      </c>
      <c r="AV13" s="16" t="e">
        <f>IF('FIXED COSTS'!$B$4&lt;&gt;"",0,IF(AND((COLUMN()-1)&gt;='FIXED COSTS'!$E$8,(COLUMN()-1)&lt;='FIXED COSTS'!$F$8),'FIXED COSTS'!$L$8,0))</f>
        <v>#N/A</v>
      </c>
      <c r="AW13" s="16" t="e">
        <f>IF('FIXED COSTS'!$B$4&lt;&gt;"",0,IF(AND((COLUMN()-1)&gt;='FIXED COSTS'!$E$8,(COLUMN()-1)&lt;='FIXED COSTS'!$F$8),'FIXED COSTS'!$L$8,0))</f>
        <v>#N/A</v>
      </c>
      <c r="AX13" s="16" t="e">
        <f>IF('FIXED COSTS'!$B$4&lt;&gt;"",0,IF(AND((COLUMN()-1)&gt;='FIXED COSTS'!$E$8,(COLUMN()-1)&lt;='FIXED COSTS'!$F$8),'FIXED COSTS'!$L$8,0))</f>
        <v>#N/A</v>
      </c>
      <c r="AY13" s="16" t="e">
        <f>IF('FIXED COSTS'!$B$4&lt;&gt;"",0,IF(AND((COLUMN()-1)&gt;='FIXED COSTS'!$E$8,(COLUMN()-1)&lt;='FIXED COSTS'!$F$8),'FIXED COSTS'!$L$8,0))</f>
        <v>#N/A</v>
      </c>
      <c r="AZ13" s="16" t="e">
        <f>IF('FIXED COSTS'!$B$4&lt;&gt;"",0,IF(AND((COLUMN()-1)&gt;='FIXED COSTS'!$E$8,(COLUMN()-1)&lt;='FIXED COSTS'!$F$8),'FIXED COSTS'!$L$8,0))</f>
        <v>#N/A</v>
      </c>
      <c r="BA13" s="16" t="e">
        <f>IF('FIXED COSTS'!$B$4&lt;&gt;"",0,IF(AND((COLUMN()-1)&gt;='FIXED COSTS'!$E$8,(COLUMN()-1)&lt;='FIXED COSTS'!$F$8),'FIXED COSTS'!$L$8,0))</f>
        <v>#N/A</v>
      </c>
    </row>
    <row r="14" spans="1:53" x14ac:dyDescent="0.35">
      <c r="A14" s="50" t="s">
        <v>272</v>
      </c>
      <c r="B14" s="67" t="str">
        <f>IF(AND((COLUMN()-1)&gt;='FIXED COSTS'!$E$9,(COLUMN()-1)&lt;='FIXED COSTS'!$F$9),'FIXED COSTS'!$L$9,0)</f>
        <v/>
      </c>
      <c r="C14" s="67" t="str">
        <f>IF(AND((COLUMN()-1)&gt;='FIXED COSTS'!$E$9,(COLUMN()-1)&lt;='FIXED COSTS'!$F$9),'FIXED COSTS'!$L$9,0)</f>
        <v/>
      </c>
      <c r="D14" s="67" t="str">
        <f>IF(AND((COLUMN()-1)&gt;='FIXED COSTS'!$E$9,(COLUMN()-1)&lt;='FIXED COSTS'!$F$9),'FIXED COSTS'!$L$9,0)</f>
        <v/>
      </c>
      <c r="E14" s="67" t="str">
        <f>IF(AND((COLUMN()-1)&gt;='FIXED COSTS'!$E$9,(COLUMN()-1)&lt;='FIXED COSTS'!$F$9),'FIXED COSTS'!$L$9,0)</f>
        <v/>
      </c>
      <c r="F14" s="67" t="str">
        <f>IF(AND((COLUMN()-1)&gt;='FIXED COSTS'!$E$9,(COLUMN()-1)&lt;='FIXED COSTS'!$F$9),'FIXED COSTS'!$L$9,0)</f>
        <v/>
      </c>
      <c r="G14" s="67" t="str">
        <f>IF(AND((COLUMN()-1)&gt;='FIXED COSTS'!$E$9,(COLUMN()-1)&lt;='FIXED COSTS'!$F$9),'FIXED COSTS'!$L$9,0)</f>
        <v/>
      </c>
      <c r="H14" s="67" t="str">
        <f>IF(AND((COLUMN()-1)&gt;='FIXED COSTS'!$E$9,(COLUMN()-1)&lt;='FIXED COSTS'!$F$9),'FIXED COSTS'!$L$9,0)</f>
        <v/>
      </c>
      <c r="I14" s="67" t="str">
        <f>IF(AND((COLUMN()-1)&gt;='FIXED COSTS'!$E$9,(COLUMN()-1)&lt;='FIXED COSTS'!$F$9),'FIXED COSTS'!$L$9,0)</f>
        <v/>
      </c>
      <c r="J14" s="67" t="str">
        <f>IF(AND((COLUMN()-1)&gt;='FIXED COSTS'!$E$9,(COLUMN()-1)&lt;='FIXED COSTS'!$F$9),'FIXED COSTS'!$L$9,0)</f>
        <v/>
      </c>
      <c r="K14" s="67" t="str">
        <f>IF(AND((COLUMN()-1)&gt;='FIXED COSTS'!$E$9,(COLUMN()-1)&lt;='FIXED COSTS'!$F$9),'FIXED COSTS'!$L$9,0)</f>
        <v/>
      </c>
      <c r="L14" s="67" t="str">
        <f>IF(AND((COLUMN()-1)&gt;='FIXED COSTS'!$E$9,(COLUMN()-1)&lt;='FIXED COSTS'!$F$9),'FIXED COSTS'!$L$9,0)</f>
        <v/>
      </c>
      <c r="M14" s="67" t="str">
        <f>IF(AND((COLUMN()-1)&gt;='FIXED COSTS'!$E$9,(COLUMN()-1)&lt;='FIXED COSTS'!$F$9),'FIXED COSTS'!$L$9,0)</f>
        <v/>
      </c>
      <c r="N14" s="67" t="str">
        <f>IF(AND((COLUMN()-1)&gt;='FIXED COSTS'!$E$9,(COLUMN()-1)&lt;='FIXED COSTS'!$F$9),'FIXED COSTS'!$L$9,0)</f>
        <v/>
      </c>
      <c r="O14" s="67" t="str">
        <f>IF(AND((COLUMN()-1)&gt;='FIXED COSTS'!$E$9,(COLUMN()-1)&lt;='FIXED COSTS'!$F$9),'FIXED COSTS'!$L$9,0)</f>
        <v/>
      </c>
      <c r="P14" s="67" t="str">
        <f>IF(AND((COLUMN()-1)&gt;='FIXED COSTS'!$E$9,(COLUMN()-1)&lt;='FIXED COSTS'!$F$9),'FIXED COSTS'!$L$9,0)</f>
        <v/>
      </c>
      <c r="Q14" s="67" t="str">
        <f>IF(AND((COLUMN()-1)&gt;='FIXED COSTS'!$E$9,(COLUMN()-1)&lt;='FIXED COSTS'!$F$9),'FIXED COSTS'!$L$9,0)</f>
        <v/>
      </c>
      <c r="R14" s="67" t="str">
        <f>IF(AND((COLUMN()-1)&gt;='FIXED COSTS'!$E$9,(COLUMN()-1)&lt;='FIXED COSTS'!$F$9),'FIXED COSTS'!$L$9,0)</f>
        <v/>
      </c>
      <c r="S14" s="67" t="str">
        <f>IF(AND((COLUMN()-1)&gt;='FIXED COSTS'!$E$9,(COLUMN()-1)&lt;='FIXED COSTS'!$F$9),'FIXED COSTS'!$L$9,0)</f>
        <v/>
      </c>
      <c r="T14" s="67" t="str">
        <f>IF(AND((COLUMN()-1)&gt;='FIXED COSTS'!$E$9,(COLUMN()-1)&lt;='FIXED COSTS'!$F$9),'FIXED COSTS'!$L$9,0)</f>
        <v/>
      </c>
      <c r="U14" s="67" t="str">
        <f>IF(AND((COLUMN()-1)&gt;='FIXED COSTS'!$E$9,(COLUMN()-1)&lt;='FIXED COSTS'!$F$9),'FIXED COSTS'!$L$9,0)</f>
        <v/>
      </c>
      <c r="V14" s="67" t="str">
        <f>IF(AND((COLUMN()-1)&gt;='FIXED COSTS'!$E$9,(COLUMN()-1)&lt;='FIXED COSTS'!$F$9),'FIXED COSTS'!$L$9,0)</f>
        <v/>
      </c>
      <c r="W14" s="67" t="str">
        <f>IF(AND((COLUMN()-1)&gt;='FIXED COSTS'!$E$9,(COLUMN()-1)&lt;='FIXED COSTS'!$F$9),'FIXED COSTS'!$L$9,0)</f>
        <v/>
      </c>
      <c r="X14" s="67" t="str">
        <f>IF(AND((COLUMN()-1)&gt;='FIXED COSTS'!$E$9,(COLUMN()-1)&lt;='FIXED COSTS'!$F$9),'FIXED COSTS'!$L$9,0)</f>
        <v/>
      </c>
      <c r="Y14" s="67" t="str">
        <f>IF(AND((COLUMN()-1)&gt;='FIXED COSTS'!$E$9,(COLUMN()-1)&lt;='FIXED COSTS'!$F$9),'FIXED COSTS'!$L$9,0)</f>
        <v/>
      </c>
      <c r="Z14" s="67" t="str">
        <f>IF(AND((COLUMN()-1)&gt;='FIXED COSTS'!$E$9,(COLUMN()-1)&lt;='FIXED COSTS'!$F$9),'FIXED COSTS'!$L$9,0)</f>
        <v/>
      </c>
      <c r="AA14" s="67" t="str">
        <f>IF(AND((COLUMN()-1)&gt;='FIXED COSTS'!$E$9,(COLUMN()-1)&lt;='FIXED COSTS'!$F$9),'FIXED COSTS'!$L$9,0)</f>
        <v/>
      </c>
      <c r="AB14" s="67" t="str">
        <f>IF(AND((COLUMN()-1)&gt;='FIXED COSTS'!$E$9,(COLUMN()-1)&lt;='FIXED COSTS'!$F$9),'FIXED COSTS'!$L$9,0)</f>
        <v/>
      </c>
      <c r="AC14" s="67" t="str">
        <f>IF(AND((COLUMN()-1)&gt;='FIXED COSTS'!$E$9,(COLUMN()-1)&lt;='FIXED COSTS'!$F$9),'FIXED COSTS'!$L$9,0)</f>
        <v/>
      </c>
      <c r="AD14" s="67" t="str">
        <f>IF(AND((COLUMN()-1)&gt;='FIXED COSTS'!$E$9,(COLUMN()-1)&lt;='FIXED COSTS'!$F$9),'FIXED COSTS'!$L$9,0)</f>
        <v/>
      </c>
      <c r="AE14" s="67" t="str">
        <f>IF(AND((COLUMN()-1)&gt;='FIXED COSTS'!$E$9,(COLUMN()-1)&lt;='FIXED COSTS'!$F$9),'FIXED COSTS'!$L$9,0)</f>
        <v/>
      </c>
      <c r="AF14" s="67" t="str">
        <f>IF(AND((COLUMN()-1)&gt;='FIXED COSTS'!$E$9,(COLUMN()-1)&lt;='FIXED COSTS'!$F$9),'FIXED COSTS'!$L$9,0)</f>
        <v/>
      </c>
      <c r="AG14" s="67" t="str">
        <f>IF(AND((COLUMN()-1)&gt;='FIXED COSTS'!$E$9,(COLUMN()-1)&lt;='FIXED COSTS'!$F$9),'FIXED COSTS'!$L$9,0)</f>
        <v/>
      </c>
      <c r="AH14" s="67" t="str">
        <f>IF(AND((COLUMN()-1)&gt;='FIXED COSTS'!$E$9,(COLUMN()-1)&lt;='FIXED COSTS'!$F$9),'FIXED COSTS'!$L$9,0)</f>
        <v/>
      </c>
      <c r="AI14" s="67" t="str">
        <f>IF(AND((COLUMN()-1)&gt;='FIXED COSTS'!$E$9,(COLUMN()-1)&lt;='FIXED COSTS'!$F$9),'FIXED COSTS'!$L$9,0)</f>
        <v/>
      </c>
      <c r="AJ14" s="67" t="str">
        <f>IF(AND((COLUMN()-1)&gt;='FIXED COSTS'!$E$9,(COLUMN()-1)&lt;='FIXED COSTS'!$F$9),'FIXED COSTS'!$L$9,0)</f>
        <v/>
      </c>
      <c r="AK14" s="67" t="str">
        <f>IF(AND((COLUMN()-1)&gt;='FIXED COSTS'!$E$9,(COLUMN()-1)&lt;='FIXED COSTS'!$F$9),'FIXED COSTS'!$L$9,0)</f>
        <v/>
      </c>
      <c r="AL14" s="67" t="str">
        <f>IF(AND((COLUMN()-1)&gt;='FIXED COSTS'!$E$9,(COLUMN()-1)&lt;='FIXED COSTS'!$F$9),'FIXED COSTS'!$L$9,0)</f>
        <v/>
      </c>
      <c r="AM14" s="67" t="str">
        <f>IF(AND((COLUMN()-1)&gt;='FIXED COSTS'!$E$9,(COLUMN()-1)&lt;='FIXED COSTS'!$F$9),'FIXED COSTS'!$L$9,0)</f>
        <v/>
      </c>
      <c r="AN14" s="67" t="str">
        <f>IF(AND((COLUMN()-1)&gt;='FIXED COSTS'!$E$9,(COLUMN()-1)&lt;='FIXED COSTS'!$F$9),'FIXED COSTS'!$L$9,0)</f>
        <v/>
      </c>
      <c r="AO14" s="67" t="str">
        <f>IF(AND((COLUMN()-1)&gt;='FIXED COSTS'!$E$9,(COLUMN()-1)&lt;='FIXED COSTS'!$F$9),'FIXED COSTS'!$L$9,0)</f>
        <v/>
      </c>
      <c r="AP14" s="67" t="str">
        <f>IF(AND((COLUMN()-1)&gt;='FIXED COSTS'!$E$9,(COLUMN()-1)&lt;='FIXED COSTS'!$F$9),'FIXED COSTS'!$L$9,0)</f>
        <v/>
      </c>
      <c r="AQ14" s="67" t="str">
        <f>IF(AND((COLUMN()-1)&gt;='FIXED COSTS'!$E$9,(COLUMN()-1)&lt;='FIXED COSTS'!$F$9),'FIXED COSTS'!$L$9,0)</f>
        <v/>
      </c>
      <c r="AR14" s="67" t="str">
        <f>IF(AND((COLUMN()-1)&gt;='FIXED COSTS'!$E$9,(COLUMN()-1)&lt;='FIXED COSTS'!$F$9),'FIXED COSTS'!$L$9,0)</f>
        <v/>
      </c>
      <c r="AS14" s="67" t="str">
        <f>IF(AND((COLUMN()-1)&gt;='FIXED COSTS'!$E$9,(COLUMN()-1)&lt;='FIXED COSTS'!$F$9),'FIXED COSTS'!$L$9,0)</f>
        <v/>
      </c>
      <c r="AT14" s="67" t="str">
        <f>IF(AND((COLUMN()-1)&gt;='FIXED COSTS'!$E$9,(COLUMN()-1)&lt;='FIXED COSTS'!$F$9),'FIXED COSTS'!$L$9,0)</f>
        <v/>
      </c>
      <c r="AU14" s="67" t="str">
        <f>IF(AND((COLUMN()-1)&gt;='FIXED COSTS'!$E$9,(COLUMN()-1)&lt;='FIXED COSTS'!$F$9),'FIXED COSTS'!$L$9,0)</f>
        <v/>
      </c>
      <c r="AV14" s="67" t="str">
        <f>IF(AND((COLUMN()-1)&gt;='FIXED COSTS'!$E$9,(COLUMN()-1)&lt;='FIXED COSTS'!$F$9),'FIXED COSTS'!$L$9,0)</f>
        <v/>
      </c>
      <c r="AW14" s="67" t="str">
        <f>IF(AND((COLUMN()-1)&gt;='FIXED COSTS'!$E$9,(COLUMN()-1)&lt;='FIXED COSTS'!$F$9),'FIXED COSTS'!$L$9,0)</f>
        <v/>
      </c>
      <c r="AX14" s="67" t="str">
        <f>IF(AND((COLUMN()-1)&gt;='FIXED COSTS'!$E$9,(COLUMN()-1)&lt;='FIXED COSTS'!$F$9),'FIXED COSTS'!$L$9,0)</f>
        <v/>
      </c>
      <c r="AY14" s="67" t="str">
        <f>IF(AND((COLUMN()-1)&gt;='FIXED COSTS'!$E$9,(COLUMN()-1)&lt;='FIXED COSTS'!$F$9),'FIXED COSTS'!$L$9,0)</f>
        <v/>
      </c>
      <c r="AZ14" s="67" t="str">
        <f>IF(AND((COLUMN()-1)&gt;='FIXED COSTS'!$E$9,(COLUMN()-1)&lt;='FIXED COSTS'!$F$9),'FIXED COSTS'!$L$9,0)</f>
        <v/>
      </c>
      <c r="BA14" s="67" t="str">
        <f>IF(AND((COLUMN()-1)&gt;='FIXED COSTS'!$E$9,(COLUMN()-1)&lt;='FIXED COSTS'!$F$9),'FIXED COSTS'!$L$9,0)</f>
        <v/>
      </c>
    </row>
    <row r="15" spans="1:53" x14ac:dyDescent="0.35">
      <c r="A15" s="38" t="s">
        <v>273</v>
      </c>
      <c r="B15" s="16" t="e">
        <f>IF('FIXED COSTS'!$B$9&lt;&gt;"",0,IF(AND((COLUMN()-1)&gt;='FIXED COSTS'!$E$10,(COLUMN()-1)&lt;='FIXED COSTS'!$F$10),'FIXED COSTS'!$L$10,0))</f>
        <v>#N/A</v>
      </c>
      <c r="C15" s="16" t="e">
        <f>IF('FIXED COSTS'!$B$9&lt;&gt;"",0,IF(AND((COLUMN()-1)&gt;='FIXED COSTS'!$E$10,(COLUMN()-1)&lt;='FIXED COSTS'!$F$10),'FIXED COSTS'!$L$10,0))</f>
        <v>#N/A</v>
      </c>
      <c r="D15" s="16" t="e">
        <f>IF('FIXED COSTS'!$B$9&lt;&gt;"",0,IF(AND((COLUMN()-1)&gt;='FIXED COSTS'!$E$10,(COLUMN()-1)&lt;='FIXED COSTS'!$F$10),'FIXED COSTS'!$L$10,0))</f>
        <v>#N/A</v>
      </c>
      <c r="E15" s="16" t="e">
        <f>IF('FIXED COSTS'!$B$9&lt;&gt;"",0,IF(AND((COLUMN()-1)&gt;='FIXED COSTS'!$E$10,(COLUMN()-1)&lt;='FIXED COSTS'!$F$10),'FIXED COSTS'!$L$10,0))</f>
        <v>#N/A</v>
      </c>
      <c r="F15" s="16" t="e">
        <f>IF('FIXED COSTS'!$B$9&lt;&gt;"",0,IF(AND((COLUMN()-1)&gt;='FIXED COSTS'!$E$10,(COLUMN()-1)&lt;='FIXED COSTS'!$F$10),'FIXED COSTS'!$L$10,0))</f>
        <v>#N/A</v>
      </c>
      <c r="G15" s="16" t="e">
        <f>IF('FIXED COSTS'!$B$9&lt;&gt;"",0,IF(AND((COLUMN()-1)&gt;='FIXED COSTS'!$E$10,(COLUMN()-1)&lt;='FIXED COSTS'!$F$10),'FIXED COSTS'!$L$10,0))</f>
        <v>#N/A</v>
      </c>
      <c r="H15" s="16" t="e">
        <f>IF('FIXED COSTS'!$B$9&lt;&gt;"",0,IF(AND((COLUMN()-1)&gt;='FIXED COSTS'!$E$10,(COLUMN()-1)&lt;='FIXED COSTS'!$F$10),'FIXED COSTS'!$L$10,0))</f>
        <v>#N/A</v>
      </c>
      <c r="I15" s="16" t="e">
        <f>IF('FIXED COSTS'!$B$9&lt;&gt;"",0,IF(AND((COLUMN()-1)&gt;='FIXED COSTS'!$E$10,(COLUMN()-1)&lt;='FIXED COSTS'!$F$10),'FIXED COSTS'!$L$10,0))</f>
        <v>#N/A</v>
      </c>
      <c r="J15" s="16" t="e">
        <f>IF('FIXED COSTS'!$B$9&lt;&gt;"",0,IF(AND((COLUMN()-1)&gt;='FIXED COSTS'!$E$10,(COLUMN()-1)&lt;='FIXED COSTS'!$F$10),'FIXED COSTS'!$L$10,0))</f>
        <v>#N/A</v>
      </c>
      <c r="K15" s="16" t="e">
        <f>IF('FIXED COSTS'!$B$9&lt;&gt;"",0,IF(AND((COLUMN()-1)&gt;='FIXED COSTS'!$E$10,(COLUMN()-1)&lt;='FIXED COSTS'!$F$10),'FIXED COSTS'!$L$10,0))</f>
        <v>#N/A</v>
      </c>
      <c r="L15" s="16" t="e">
        <f>IF('FIXED COSTS'!$B$9&lt;&gt;"",0,IF(AND((COLUMN()-1)&gt;='FIXED COSTS'!$E$10,(COLUMN()-1)&lt;='FIXED COSTS'!$F$10),'FIXED COSTS'!$L$10,0))</f>
        <v>#N/A</v>
      </c>
      <c r="M15" s="16" t="e">
        <f>IF('FIXED COSTS'!$B$9&lt;&gt;"",0,IF(AND((COLUMN()-1)&gt;='FIXED COSTS'!$E$10,(COLUMN()-1)&lt;='FIXED COSTS'!$F$10),'FIXED COSTS'!$L$10,0))</f>
        <v>#N/A</v>
      </c>
      <c r="N15" s="16" t="e">
        <f>IF('FIXED COSTS'!$B$9&lt;&gt;"",0,IF(AND((COLUMN()-1)&gt;='FIXED COSTS'!$E$10,(COLUMN()-1)&lt;='FIXED COSTS'!$F$10),'FIXED COSTS'!$L$10,0))</f>
        <v>#N/A</v>
      </c>
      <c r="O15" s="16" t="e">
        <f>IF('FIXED COSTS'!$B$9&lt;&gt;"",0,IF(AND((COLUMN()-1)&gt;='FIXED COSTS'!$E$10,(COLUMN()-1)&lt;='FIXED COSTS'!$F$10),'FIXED COSTS'!$L$10,0))</f>
        <v>#N/A</v>
      </c>
      <c r="P15" s="16" t="e">
        <f>IF('FIXED COSTS'!$B$9&lt;&gt;"",0,IF(AND((COLUMN()-1)&gt;='FIXED COSTS'!$E$10,(COLUMN()-1)&lt;='FIXED COSTS'!$F$10),'FIXED COSTS'!$L$10,0))</f>
        <v>#N/A</v>
      </c>
      <c r="Q15" s="16" t="e">
        <f>IF('FIXED COSTS'!$B$9&lt;&gt;"",0,IF(AND((COLUMN()-1)&gt;='FIXED COSTS'!$E$10,(COLUMN()-1)&lt;='FIXED COSTS'!$F$10),'FIXED COSTS'!$L$10,0))</f>
        <v>#N/A</v>
      </c>
      <c r="R15" s="16" t="e">
        <f>IF('FIXED COSTS'!$B$9&lt;&gt;"",0,IF(AND((COLUMN()-1)&gt;='FIXED COSTS'!$E$10,(COLUMN()-1)&lt;='FIXED COSTS'!$F$10),'FIXED COSTS'!$L$10,0))</f>
        <v>#N/A</v>
      </c>
      <c r="S15" s="16" t="e">
        <f>IF('FIXED COSTS'!$B$9&lt;&gt;"",0,IF(AND((COLUMN()-1)&gt;='FIXED COSTS'!$E$10,(COLUMN()-1)&lt;='FIXED COSTS'!$F$10),'FIXED COSTS'!$L$10,0))</f>
        <v>#N/A</v>
      </c>
      <c r="T15" s="16" t="e">
        <f>IF('FIXED COSTS'!$B$9&lt;&gt;"",0,IF(AND((COLUMN()-1)&gt;='FIXED COSTS'!$E$10,(COLUMN()-1)&lt;='FIXED COSTS'!$F$10),'FIXED COSTS'!$L$10,0))</f>
        <v>#N/A</v>
      </c>
      <c r="U15" s="16" t="e">
        <f>IF('FIXED COSTS'!$B$9&lt;&gt;"",0,IF(AND((COLUMN()-1)&gt;='FIXED COSTS'!$E$10,(COLUMN()-1)&lt;='FIXED COSTS'!$F$10),'FIXED COSTS'!$L$10,0))</f>
        <v>#N/A</v>
      </c>
      <c r="V15" s="16" t="e">
        <f>IF('FIXED COSTS'!$B$9&lt;&gt;"",0,IF(AND((COLUMN()-1)&gt;='FIXED COSTS'!$E$10,(COLUMN()-1)&lt;='FIXED COSTS'!$F$10),'FIXED COSTS'!$L$10,0))</f>
        <v>#N/A</v>
      </c>
      <c r="W15" s="16" t="e">
        <f>IF('FIXED COSTS'!$B$9&lt;&gt;"",0,IF(AND((COLUMN()-1)&gt;='FIXED COSTS'!$E$10,(COLUMN()-1)&lt;='FIXED COSTS'!$F$10),'FIXED COSTS'!$L$10,0))</f>
        <v>#N/A</v>
      </c>
      <c r="X15" s="16" t="e">
        <f>IF('FIXED COSTS'!$B$9&lt;&gt;"",0,IF(AND((COLUMN()-1)&gt;='FIXED COSTS'!$E$10,(COLUMN()-1)&lt;='FIXED COSTS'!$F$10),'FIXED COSTS'!$L$10,0))</f>
        <v>#N/A</v>
      </c>
      <c r="Y15" s="16" t="e">
        <f>IF('FIXED COSTS'!$B$9&lt;&gt;"",0,IF(AND((COLUMN()-1)&gt;='FIXED COSTS'!$E$10,(COLUMN()-1)&lt;='FIXED COSTS'!$F$10),'FIXED COSTS'!$L$10,0))</f>
        <v>#N/A</v>
      </c>
      <c r="Z15" s="16" t="e">
        <f>IF('FIXED COSTS'!$B$9&lt;&gt;"",0,IF(AND((COLUMN()-1)&gt;='FIXED COSTS'!$E$10,(COLUMN()-1)&lt;='FIXED COSTS'!$F$10),'FIXED COSTS'!$L$10,0))</f>
        <v>#N/A</v>
      </c>
      <c r="AA15" s="16" t="e">
        <f>IF('FIXED COSTS'!$B$9&lt;&gt;"",0,IF(AND((COLUMN()-1)&gt;='FIXED COSTS'!$E$10,(COLUMN()-1)&lt;='FIXED COSTS'!$F$10),'FIXED COSTS'!$L$10,0))</f>
        <v>#N/A</v>
      </c>
      <c r="AB15" s="16" t="e">
        <f>IF('FIXED COSTS'!$B$9&lt;&gt;"",0,IF(AND((COLUMN()-1)&gt;='FIXED COSTS'!$E$10,(COLUMN()-1)&lt;='FIXED COSTS'!$F$10),'FIXED COSTS'!$L$10,0))</f>
        <v>#N/A</v>
      </c>
      <c r="AC15" s="16" t="e">
        <f>IF('FIXED COSTS'!$B$9&lt;&gt;"",0,IF(AND((COLUMN()-1)&gt;='FIXED COSTS'!$E$10,(COLUMN()-1)&lt;='FIXED COSTS'!$F$10),'FIXED COSTS'!$L$10,0))</f>
        <v>#N/A</v>
      </c>
      <c r="AD15" s="16" t="e">
        <f>IF('FIXED COSTS'!$B$9&lt;&gt;"",0,IF(AND((COLUMN()-1)&gt;='FIXED COSTS'!$E$10,(COLUMN()-1)&lt;='FIXED COSTS'!$F$10),'FIXED COSTS'!$L$10,0))</f>
        <v>#N/A</v>
      </c>
      <c r="AE15" s="16" t="e">
        <f>IF('FIXED COSTS'!$B$9&lt;&gt;"",0,IF(AND((COLUMN()-1)&gt;='FIXED COSTS'!$E$10,(COLUMN()-1)&lt;='FIXED COSTS'!$F$10),'FIXED COSTS'!$L$10,0))</f>
        <v>#N/A</v>
      </c>
      <c r="AF15" s="16" t="e">
        <f>IF('FIXED COSTS'!$B$9&lt;&gt;"",0,IF(AND((COLUMN()-1)&gt;='FIXED COSTS'!$E$10,(COLUMN()-1)&lt;='FIXED COSTS'!$F$10),'FIXED COSTS'!$L$10,0))</f>
        <v>#N/A</v>
      </c>
      <c r="AG15" s="16" t="e">
        <f>IF('FIXED COSTS'!$B$9&lt;&gt;"",0,IF(AND((COLUMN()-1)&gt;='FIXED COSTS'!$E$10,(COLUMN()-1)&lt;='FIXED COSTS'!$F$10),'FIXED COSTS'!$L$10,0))</f>
        <v>#N/A</v>
      </c>
      <c r="AH15" s="16" t="e">
        <f>IF('FIXED COSTS'!$B$9&lt;&gt;"",0,IF(AND((COLUMN()-1)&gt;='FIXED COSTS'!$E$10,(COLUMN()-1)&lt;='FIXED COSTS'!$F$10),'FIXED COSTS'!$L$10,0))</f>
        <v>#N/A</v>
      </c>
      <c r="AI15" s="16" t="e">
        <f>IF('FIXED COSTS'!$B$9&lt;&gt;"",0,IF(AND((COLUMN()-1)&gt;='FIXED COSTS'!$E$10,(COLUMN()-1)&lt;='FIXED COSTS'!$F$10),'FIXED COSTS'!$L$10,0))</f>
        <v>#N/A</v>
      </c>
      <c r="AJ15" s="16" t="e">
        <f>IF('FIXED COSTS'!$B$9&lt;&gt;"",0,IF(AND((COLUMN()-1)&gt;='FIXED COSTS'!$E$10,(COLUMN()-1)&lt;='FIXED COSTS'!$F$10),'FIXED COSTS'!$L$10,0))</f>
        <v>#N/A</v>
      </c>
      <c r="AK15" s="16" t="e">
        <f>IF('FIXED COSTS'!$B$9&lt;&gt;"",0,IF(AND((COLUMN()-1)&gt;='FIXED COSTS'!$E$10,(COLUMN()-1)&lt;='FIXED COSTS'!$F$10),'FIXED COSTS'!$L$10,0))</f>
        <v>#N/A</v>
      </c>
      <c r="AL15" s="16" t="e">
        <f>IF('FIXED COSTS'!$B$9&lt;&gt;"",0,IF(AND((COLUMN()-1)&gt;='FIXED COSTS'!$E$10,(COLUMN()-1)&lt;='FIXED COSTS'!$F$10),'FIXED COSTS'!$L$10,0))</f>
        <v>#N/A</v>
      </c>
      <c r="AM15" s="16" t="e">
        <f>IF('FIXED COSTS'!$B$9&lt;&gt;"",0,IF(AND((COLUMN()-1)&gt;='FIXED COSTS'!$E$10,(COLUMN()-1)&lt;='FIXED COSTS'!$F$10),'FIXED COSTS'!$L$10,0))</f>
        <v>#N/A</v>
      </c>
      <c r="AN15" s="16" t="e">
        <f>IF('FIXED COSTS'!$B$9&lt;&gt;"",0,IF(AND((COLUMN()-1)&gt;='FIXED COSTS'!$E$10,(COLUMN()-1)&lt;='FIXED COSTS'!$F$10),'FIXED COSTS'!$L$10,0))</f>
        <v>#N/A</v>
      </c>
      <c r="AO15" s="16" t="e">
        <f>IF('FIXED COSTS'!$B$9&lt;&gt;"",0,IF(AND((COLUMN()-1)&gt;='FIXED COSTS'!$E$10,(COLUMN()-1)&lt;='FIXED COSTS'!$F$10),'FIXED COSTS'!$L$10,0))</f>
        <v>#N/A</v>
      </c>
      <c r="AP15" s="16" t="e">
        <f>IF('FIXED COSTS'!$B$9&lt;&gt;"",0,IF(AND((COLUMN()-1)&gt;='FIXED COSTS'!$E$10,(COLUMN()-1)&lt;='FIXED COSTS'!$F$10),'FIXED COSTS'!$L$10,0))</f>
        <v>#N/A</v>
      </c>
      <c r="AQ15" s="16" t="e">
        <f>IF('FIXED COSTS'!$B$9&lt;&gt;"",0,IF(AND((COLUMN()-1)&gt;='FIXED COSTS'!$E$10,(COLUMN()-1)&lt;='FIXED COSTS'!$F$10),'FIXED COSTS'!$L$10,0))</f>
        <v>#N/A</v>
      </c>
      <c r="AR15" s="16" t="e">
        <f>IF('FIXED COSTS'!$B$9&lt;&gt;"",0,IF(AND((COLUMN()-1)&gt;='FIXED COSTS'!$E$10,(COLUMN()-1)&lt;='FIXED COSTS'!$F$10),'FIXED COSTS'!$L$10,0))</f>
        <v>#N/A</v>
      </c>
      <c r="AS15" s="16" t="e">
        <f>IF('FIXED COSTS'!$B$9&lt;&gt;"",0,IF(AND((COLUMN()-1)&gt;='FIXED COSTS'!$E$10,(COLUMN()-1)&lt;='FIXED COSTS'!$F$10),'FIXED COSTS'!$L$10,0))</f>
        <v>#N/A</v>
      </c>
      <c r="AT15" s="16" t="e">
        <f>IF('FIXED COSTS'!$B$9&lt;&gt;"",0,IF(AND((COLUMN()-1)&gt;='FIXED COSTS'!$E$10,(COLUMN()-1)&lt;='FIXED COSTS'!$F$10),'FIXED COSTS'!$L$10,0))</f>
        <v>#N/A</v>
      </c>
      <c r="AU15" s="16" t="e">
        <f>IF('FIXED COSTS'!$B$9&lt;&gt;"",0,IF(AND((COLUMN()-1)&gt;='FIXED COSTS'!$E$10,(COLUMN()-1)&lt;='FIXED COSTS'!$F$10),'FIXED COSTS'!$L$10,0))</f>
        <v>#N/A</v>
      </c>
      <c r="AV15" s="16" t="e">
        <f>IF('FIXED COSTS'!$B$9&lt;&gt;"",0,IF(AND((COLUMN()-1)&gt;='FIXED COSTS'!$E$10,(COLUMN()-1)&lt;='FIXED COSTS'!$F$10),'FIXED COSTS'!$L$10,0))</f>
        <v>#N/A</v>
      </c>
      <c r="AW15" s="16" t="e">
        <f>IF('FIXED COSTS'!$B$9&lt;&gt;"",0,IF(AND((COLUMN()-1)&gt;='FIXED COSTS'!$E$10,(COLUMN()-1)&lt;='FIXED COSTS'!$F$10),'FIXED COSTS'!$L$10,0))</f>
        <v>#N/A</v>
      </c>
      <c r="AX15" s="16" t="e">
        <f>IF('FIXED COSTS'!$B$9&lt;&gt;"",0,IF(AND((COLUMN()-1)&gt;='FIXED COSTS'!$E$10,(COLUMN()-1)&lt;='FIXED COSTS'!$F$10),'FIXED COSTS'!$L$10,0))</f>
        <v>#N/A</v>
      </c>
      <c r="AY15" s="16" t="e">
        <f>IF('FIXED COSTS'!$B$9&lt;&gt;"",0,IF(AND((COLUMN()-1)&gt;='FIXED COSTS'!$E$10,(COLUMN()-1)&lt;='FIXED COSTS'!$F$10),'FIXED COSTS'!$L$10,0))</f>
        <v>#N/A</v>
      </c>
      <c r="AZ15" s="16" t="e">
        <f>IF('FIXED COSTS'!$B$9&lt;&gt;"",0,IF(AND((COLUMN()-1)&gt;='FIXED COSTS'!$E$10,(COLUMN()-1)&lt;='FIXED COSTS'!$F$10),'FIXED COSTS'!$L$10,0))</f>
        <v>#N/A</v>
      </c>
      <c r="BA15" s="16" t="e">
        <f>IF('FIXED COSTS'!$B$9&lt;&gt;"",0,IF(AND((COLUMN()-1)&gt;='FIXED COSTS'!$E$10,(COLUMN()-1)&lt;='FIXED COSTS'!$F$10),'FIXED COSTS'!$L$10,0))</f>
        <v>#N/A</v>
      </c>
    </row>
    <row r="16" spans="1:53" x14ac:dyDescent="0.35">
      <c r="A16" s="38" t="s">
        <v>275</v>
      </c>
      <c r="B16" s="16" t="e">
        <f>IF('FIXED COSTS'!$B$9&lt;&gt;"",0,IF(AND((COLUMN()-1)&gt;='FIXED COSTS'!$E$11,(COLUMN()-1)&lt;='FIXED COSTS'!$F$11),'FIXED COSTS'!$L$11,0))</f>
        <v>#N/A</v>
      </c>
      <c r="C16" s="16" t="e">
        <f>IF('FIXED COSTS'!$B$9&lt;&gt;"",0,IF(AND((COLUMN()-1)&gt;='FIXED COSTS'!$E$11,(COLUMN()-1)&lt;='FIXED COSTS'!$F$11),'FIXED COSTS'!$L$11,0))</f>
        <v>#N/A</v>
      </c>
      <c r="D16" s="16" t="e">
        <f>IF('FIXED COSTS'!$B$9&lt;&gt;"",0,IF(AND((COLUMN()-1)&gt;='FIXED COSTS'!$E$11,(COLUMN()-1)&lt;='FIXED COSTS'!$F$11),'FIXED COSTS'!$L$11,0))</f>
        <v>#N/A</v>
      </c>
      <c r="E16" s="16" t="e">
        <f>IF('FIXED COSTS'!$B$9&lt;&gt;"",0,IF(AND((COLUMN()-1)&gt;='FIXED COSTS'!$E$11,(COLUMN()-1)&lt;='FIXED COSTS'!$F$11),'FIXED COSTS'!$L$11,0))</f>
        <v>#N/A</v>
      </c>
      <c r="F16" s="16" t="e">
        <f>IF('FIXED COSTS'!$B$9&lt;&gt;"",0,IF(AND((COLUMN()-1)&gt;='FIXED COSTS'!$E$11,(COLUMN()-1)&lt;='FIXED COSTS'!$F$11),'FIXED COSTS'!$L$11,0))</f>
        <v>#N/A</v>
      </c>
      <c r="G16" s="16" t="e">
        <f>IF('FIXED COSTS'!$B$9&lt;&gt;"",0,IF(AND((COLUMN()-1)&gt;='FIXED COSTS'!$E$11,(COLUMN()-1)&lt;='FIXED COSTS'!$F$11),'FIXED COSTS'!$L$11,0))</f>
        <v>#N/A</v>
      </c>
      <c r="H16" s="16" t="e">
        <f>IF('FIXED COSTS'!$B$9&lt;&gt;"",0,IF(AND((COLUMN()-1)&gt;='FIXED COSTS'!$E$11,(COLUMN()-1)&lt;='FIXED COSTS'!$F$11),'FIXED COSTS'!$L$11,0))</f>
        <v>#N/A</v>
      </c>
      <c r="I16" s="16" t="e">
        <f>IF('FIXED COSTS'!$B$9&lt;&gt;"",0,IF(AND((COLUMN()-1)&gt;='FIXED COSTS'!$E$11,(COLUMN()-1)&lt;='FIXED COSTS'!$F$11),'FIXED COSTS'!$L$11,0))</f>
        <v>#N/A</v>
      </c>
      <c r="J16" s="16" t="e">
        <f>IF('FIXED COSTS'!$B$9&lt;&gt;"",0,IF(AND((COLUMN()-1)&gt;='FIXED COSTS'!$E$11,(COLUMN()-1)&lt;='FIXED COSTS'!$F$11),'FIXED COSTS'!$L$11,0))</f>
        <v>#N/A</v>
      </c>
      <c r="K16" s="16" t="e">
        <f>IF('FIXED COSTS'!$B$9&lt;&gt;"",0,IF(AND((COLUMN()-1)&gt;='FIXED COSTS'!$E$11,(COLUMN()-1)&lt;='FIXED COSTS'!$F$11),'FIXED COSTS'!$L$11,0))</f>
        <v>#N/A</v>
      </c>
      <c r="L16" s="16" t="e">
        <f>IF('FIXED COSTS'!$B$9&lt;&gt;"",0,IF(AND((COLUMN()-1)&gt;='FIXED COSTS'!$E$11,(COLUMN()-1)&lt;='FIXED COSTS'!$F$11),'FIXED COSTS'!$L$11,0))</f>
        <v>#N/A</v>
      </c>
      <c r="M16" s="16" t="e">
        <f>IF('FIXED COSTS'!$B$9&lt;&gt;"",0,IF(AND((COLUMN()-1)&gt;='FIXED COSTS'!$E$11,(COLUMN()-1)&lt;='FIXED COSTS'!$F$11),'FIXED COSTS'!$L$11,0))</f>
        <v>#N/A</v>
      </c>
      <c r="N16" s="16" t="e">
        <f>IF('FIXED COSTS'!$B$9&lt;&gt;"",0,IF(AND((COLUMN()-1)&gt;='FIXED COSTS'!$E$11,(COLUMN()-1)&lt;='FIXED COSTS'!$F$11),'FIXED COSTS'!$L$11,0))</f>
        <v>#N/A</v>
      </c>
      <c r="O16" s="16" t="e">
        <f>IF('FIXED COSTS'!$B$9&lt;&gt;"",0,IF(AND((COLUMN()-1)&gt;='FIXED COSTS'!$E$11,(COLUMN()-1)&lt;='FIXED COSTS'!$F$11),'FIXED COSTS'!$L$11,0))</f>
        <v>#N/A</v>
      </c>
      <c r="P16" s="16" t="e">
        <f>IF('FIXED COSTS'!$B$9&lt;&gt;"",0,IF(AND((COLUMN()-1)&gt;='FIXED COSTS'!$E$11,(COLUMN()-1)&lt;='FIXED COSTS'!$F$11),'FIXED COSTS'!$L$11,0))</f>
        <v>#N/A</v>
      </c>
      <c r="Q16" s="16" t="e">
        <f>IF('FIXED COSTS'!$B$9&lt;&gt;"",0,IF(AND((COLUMN()-1)&gt;='FIXED COSTS'!$E$11,(COLUMN()-1)&lt;='FIXED COSTS'!$F$11),'FIXED COSTS'!$L$11,0))</f>
        <v>#N/A</v>
      </c>
      <c r="R16" s="16" t="e">
        <f>IF('FIXED COSTS'!$B$9&lt;&gt;"",0,IF(AND((COLUMN()-1)&gt;='FIXED COSTS'!$E$11,(COLUMN()-1)&lt;='FIXED COSTS'!$F$11),'FIXED COSTS'!$L$11,0))</f>
        <v>#N/A</v>
      </c>
      <c r="S16" s="16" t="e">
        <f>IF('FIXED COSTS'!$B$9&lt;&gt;"",0,IF(AND((COLUMN()-1)&gt;='FIXED COSTS'!$E$11,(COLUMN()-1)&lt;='FIXED COSTS'!$F$11),'FIXED COSTS'!$L$11,0))</f>
        <v>#N/A</v>
      </c>
      <c r="T16" s="16" t="e">
        <f>IF('FIXED COSTS'!$B$9&lt;&gt;"",0,IF(AND((COLUMN()-1)&gt;='FIXED COSTS'!$E$11,(COLUMN()-1)&lt;='FIXED COSTS'!$F$11),'FIXED COSTS'!$L$11,0))</f>
        <v>#N/A</v>
      </c>
      <c r="U16" s="16" t="e">
        <f>IF('FIXED COSTS'!$B$9&lt;&gt;"",0,IF(AND((COLUMN()-1)&gt;='FIXED COSTS'!$E$11,(COLUMN()-1)&lt;='FIXED COSTS'!$F$11),'FIXED COSTS'!$L$11,0))</f>
        <v>#N/A</v>
      </c>
      <c r="V16" s="16" t="e">
        <f>IF('FIXED COSTS'!$B$9&lt;&gt;"",0,IF(AND((COLUMN()-1)&gt;='FIXED COSTS'!$E$11,(COLUMN()-1)&lt;='FIXED COSTS'!$F$11),'FIXED COSTS'!$L$11,0))</f>
        <v>#N/A</v>
      </c>
      <c r="W16" s="16" t="e">
        <f>IF('FIXED COSTS'!$B$9&lt;&gt;"",0,IF(AND((COLUMN()-1)&gt;='FIXED COSTS'!$E$11,(COLUMN()-1)&lt;='FIXED COSTS'!$F$11),'FIXED COSTS'!$L$11,0))</f>
        <v>#N/A</v>
      </c>
      <c r="X16" s="16" t="e">
        <f>IF('FIXED COSTS'!$B$9&lt;&gt;"",0,IF(AND((COLUMN()-1)&gt;='FIXED COSTS'!$E$11,(COLUMN()-1)&lt;='FIXED COSTS'!$F$11),'FIXED COSTS'!$L$11,0))</f>
        <v>#N/A</v>
      </c>
      <c r="Y16" s="16" t="e">
        <f>IF('FIXED COSTS'!$B$9&lt;&gt;"",0,IF(AND((COLUMN()-1)&gt;='FIXED COSTS'!$E$11,(COLUMN()-1)&lt;='FIXED COSTS'!$F$11),'FIXED COSTS'!$L$11,0))</f>
        <v>#N/A</v>
      </c>
      <c r="Z16" s="16" t="e">
        <f>IF('FIXED COSTS'!$B$9&lt;&gt;"",0,IF(AND((COLUMN()-1)&gt;='FIXED COSTS'!$E$11,(COLUMN()-1)&lt;='FIXED COSTS'!$F$11),'FIXED COSTS'!$L$11,0))</f>
        <v>#N/A</v>
      </c>
      <c r="AA16" s="16" t="e">
        <f>IF('FIXED COSTS'!$B$9&lt;&gt;"",0,IF(AND((COLUMN()-1)&gt;='FIXED COSTS'!$E$11,(COLUMN()-1)&lt;='FIXED COSTS'!$F$11),'FIXED COSTS'!$L$11,0))</f>
        <v>#N/A</v>
      </c>
      <c r="AB16" s="16" t="e">
        <f>IF('FIXED COSTS'!$B$9&lt;&gt;"",0,IF(AND((COLUMN()-1)&gt;='FIXED COSTS'!$E$11,(COLUMN()-1)&lt;='FIXED COSTS'!$F$11),'FIXED COSTS'!$L$11,0))</f>
        <v>#N/A</v>
      </c>
      <c r="AC16" s="16" t="e">
        <f>IF('FIXED COSTS'!$B$9&lt;&gt;"",0,IF(AND((COLUMN()-1)&gt;='FIXED COSTS'!$E$11,(COLUMN()-1)&lt;='FIXED COSTS'!$F$11),'FIXED COSTS'!$L$11,0))</f>
        <v>#N/A</v>
      </c>
      <c r="AD16" s="16" t="e">
        <f>IF('FIXED COSTS'!$B$9&lt;&gt;"",0,IF(AND((COLUMN()-1)&gt;='FIXED COSTS'!$E$11,(COLUMN()-1)&lt;='FIXED COSTS'!$F$11),'FIXED COSTS'!$L$11,0))</f>
        <v>#N/A</v>
      </c>
      <c r="AE16" s="16" t="e">
        <f>IF('FIXED COSTS'!$B$9&lt;&gt;"",0,IF(AND((COLUMN()-1)&gt;='FIXED COSTS'!$E$11,(COLUMN()-1)&lt;='FIXED COSTS'!$F$11),'FIXED COSTS'!$L$11,0))</f>
        <v>#N/A</v>
      </c>
      <c r="AF16" s="16" t="e">
        <f>IF('FIXED COSTS'!$B$9&lt;&gt;"",0,IF(AND((COLUMN()-1)&gt;='FIXED COSTS'!$E$11,(COLUMN()-1)&lt;='FIXED COSTS'!$F$11),'FIXED COSTS'!$L$11,0))</f>
        <v>#N/A</v>
      </c>
      <c r="AG16" s="16" t="e">
        <f>IF('FIXED COSTS'!$B$9&lt;&gt;"",0,IF(AND((COLUMN()-1)&gt;='FIXED COSTS'!$E$11,(COLUMN()-1)&lt;='FIXED COSTS'!$F$11),'FIXED COSTS'!$L$11,0))</f>
        <v>#N/A</v>
      </c>
      <c r="AH16" s="16" t="e">
        <f>IF('FIXED COSTS'!$B$9&lt;&gt;"",0,IF(AND((COLUMN()-1)&gt;='FIXED COSTS'!$E$11,(COLUMN()-1)&lt;='FIXED COSTS'!$F$11),'FIXED COSTS'!$L$11,0))</f>
        <v>#N/A</v>
      </c>
      <c r="AI16" s="16" t="e">
        <f>IF('FIXED COSTS'!$B$9&lt;&gt;"",0,IF(AND((COLUMN()-1)&gt;='FIXED COSTS'!$E$11,(COLUMN()-1)&lt;='FIXED COSTS'!$F$11),'FIXED COSTS'!$L$11,0))</f>
        <v>#N/A</v>
      </c>
      <c r="AJ16" s="16" t="e">
        <f>IF('FIXED COSTS'!$B$9&lt;&gt;"",0,IF(AND((COLUMN()-1)&gt;='FIXED COSTS'!$E$11,(COLUMN()-1)&lt;='FIXED COSTS'!$F$11),'FIXED COSTS'!$L$11,0))</f>
        <v>#N/A</v>
      </c>
      <c r="AK16" s="16" t="e">
        <f>IF('FIXED COSTS'!$B$9&lt;&gt;"",0,IF(AND((COLUMN()-1)&gt;='FIXED COSTS'!$E$11,(COLUMN()-1)&lt;='FIXED COSTS'!$F$11),'FIXED COSTS'!$L$11,0))</f>
        <v>#N/A</v>
      </c>
      <c r="AL16" s="16" t="e">
        <f>IF('FIXED COSTS'!$B$9&lt;&gt;"",0,IF(AND((COLUMN()-1)&gt;='FIXED COSTS'!$E$11,(COLUMN()-1)&lt;='FIXED COSTS'!$F$11),'FIXED COSTS'!$L$11,0))</f>
        <v>#N/A</v>
      </c>
      <c r="AM16" s="16" t="e">
        <f>IF('FIXED COSTS'!$B$9&lt;&gt;"",0,IF(AND((COLUMN()-1)&gt;='FIXED COSTS'!$E$11,(COLUMN()-1)&lt;='FIXED COSTS'!$F$11),'FIXED COSTS'!$L$11,0))</f>
        <v>#N/A</v>
      </c>
      <c r="AN16" s="16" t="e">
        <f>IF('FIXED COSTS'!$B$9&lt;&gt;"",0,IF(AND((COLUMN()-1)&gt;='FIXED COSTS'!$E$11,(COLUMN()-1)&lt;='FIXED COSTS'!$F$11),'FIXED COSTS'!$L$11,0))</f>
        <v>#N/A</v>
      </c>
      <c r="AO16" s="16" t="e">
        <f>IF('FIXED COSTS'!$B$9&lt;&gt;"",0,IF(AND((COLUMN()-1)&gt;='FIXED COSTS'!$E$11,(COLUMN()-1)&lt;='FIXED COSTS'!$F$11),'FIXED COSTS'!$L$11,0))</f>
        <v>#N/A</v>
      </c>
      <c r="AP16" s="16" t="e">
        <f>IF('FIXED COSTS'!$B$9&lt;&gt;"",0,IF(AND((COLUMN()-1)&gt;='FIXED COSTS'!$E$11,(COLUMN()-1)&lt;='FIXED COSTS'!$F$11),'FIXED COSTS'!$L$11,0))</f>
        <v>#N/A</v>
      </c>
      <c r="AQ16" s="16" t="e">
        <f>IF('FIXED COSTS'!$B$9&lt;&gt;"",0,IF(AND((COLUMN()-1)&gt;='FIXED COSTS'!$E$11,(COLUMN()-1)&lt;='FIXED COSTS'!$F$11),'FIXED COSTS'!$L$11,0))</f>
        <v>#N/A</v>
      </c>
      <c r="AR16" s="16" t="e">
        <f>IF('FIXED COSTS'!$B$9&lt;&gt;"",0,IF(AND((COLUMN()-1)&gt;='FIXED COSTS'!$E$11,(COLUMN()-1)&lt;='FIXED COSTS'!$F$11),'FIXED COSTS'!$L$11,0))</f>
        <v>#N/A</v>
      </c>
      <c r="AS16" s="16" t="e">
        <f>IF('FIXED COSTS'!$B$9&lt;&gt;"",0,IF(AND((COLUMN()-1)&gt;='FIXED COSTS'!$E$11,(COLUMN()-1)&lt;='FIXED COSTS'!$F$11),'FIXED COSTS'!$L$11,0))</f>
        <v>#N/A</v>
      </c>
      <c r="AT16" s="16" t="e">
        <f>IF('FIXED COSTS'!$B$9&lt;&gt;"",0,IF(AND((COLUMN()-1)&gt;='FIXED COSTS'!$E$11,(COLUMN()-1)&lt;='FIXED COSTS'!$F$11),'FIXED COSTS'!$L$11,0))</f>
        <v>#N/A</v>
      </c>
      <c r="AU16" s="16" t="e">
        <f>IF('FIXED COSTS'!$B$9&lt;&gt;"",0,IF(AND((COLUMN()-1)&gt;='FIXED COSTS'!$E$11,(COLUMN()-1)&lt;='FIXED COSTS'!$F$11),'FIXED COSTS'!$L$11,0))</f>
        <v>#N/A</v>
      </c>
      <c r="AV16" s="16" t="e">
        <f>IF('FIXED COSTS'!$B$9&lt;&gt;"",0,IF(AND((COLUMN()-1)&gt;='FIXED COSTS'!$E$11,(COLUMN()-1)&lt;='FIXED COSTS'!$F$11),'FIXED COSTS'!$L$11,0))</f>
        <v>#N/A</v>
      </c>
      <c r="AW16" s="16" t="e">
        <f>IF('FIXED COSTS'!$B$9&lt;&gt;"",0,IF(AND((COLUMN()-1)&gt;='FIXED COSTS'!$E$11,(COLUMN()-1)&lt;='FIXED COSTS'!$F$11),'FIXED COSTS'!$L$11,0))</f>
        <v>#N/A</v>
      </c>
      <c r="AX16" s="16" t="e">
        <f>IF('FIXED COSTS'!$B$9&lt;&gt;"",0,IF(AND((COLUMN()-1)&gt;='FIXED COSTS'!$E$11,(COLUMN()-1)&lt;='FIXED COSTS'!$F$11),'FIXED COSTS'!$L$11,0))</f>
        <v>#N/A</v>
      </c>
      <c r="AY16" s="16" t="e">
        <f>IF('FIXED COSTS'!$B$9&lt;&gt;"",0,IF(AND((COLUMN()-1)&gt;='FIXED COSTS'!$E$11,(COLUMN()-1)&lt;='FIXED COSTS'!$F$11),'FIXED COSTS'!$L$11,0))</f>
        <v>#N/A</v>
      </c>
      <c r="AZ16" s="16" t="e">
        <f>IF('FIXED COSTS'!$B$9&lt;&gt;"",0,IF(AND((COLUMN()-1)&gt;='FIXED COSTS'!$E$11,(COLUMN()-1)&lt;='FIXED COSTS'!$F$11),'FIXED COSTS'!$L$11,0))</f>
        <v>#N/A</v>
      </c>
      <c r="BA16" s="16" t="e">
        <f>IF('FIXED COSTS'!$B$9&lt;&gt;"",0,IF(AND((COLUMN()-1)&gt;='FIXED COSTS'!$E$11,(COLUMN()-1)&lt;='FIXED COSTS'!$F$11),'FIXED COSTS'!$L$11,0))</f>
        <v>#N/A</v>
      </c>
    </row>
    <row r="17" spans="1:53" x14ac:dyDescent="0.35">
      <c r="A17" s="50" t="s">
        <v>276</v>
      </c>
      <c r="B17" s="67" t="str">
        <f>IF(AND((COLUMN()-1)&gt;='FIXED COSTS'!$E$12,(COLUMN()-1)&lt;='FIXED COSTS'!$F$12),'FIXED COSTS'!$L$12,0)</f>
        <v/>
      </c>
      <c r="C17" s="67" t="str">
        <f>IF(AND((COLUMN()-1)&gt;='FIXED COSTS'!$E$12,(COLUMN()-1)&lt;='FIXED COSTS'!$F$12),'FIXED COSTS'!$L$12,0)</f>
        <v/>
      </c>
      <c r="D17" s="67" t="str">
        <f>IF(AND((COLUMN()-1)&gt;='FIXED COSTS'!$E$12,(COLUMN()-1)&lt;='FIXED COSTS'!$F$12),'FIXED COSTS'!$L$12,0)</f>
        <v/>
      </c>
      <c r="E17" s="67" t="str">
        <f>IF(AND((COLUMN()-1)&gt;='FIXED COSTS'!$E$12,(COLUMN()-1)&lt;='FIXED COSTS'!$F$12),'FIXED COSTS'!$L$12,0)</f>
        <v/>
      </c>
      <c r="F17" s="67" t="str">
        <f>IF(AND((COLUMN()-1)&gt;='FIXED COSTS'!$E$12,(COLUMN()-1)&lt;='FIXED COSTS'!$F$12),'FIXED COSTS'!$L$12,0)</f>
        <v/>
      </c>
      <c r="G17" s="67" t="str">
        <f>IF(AND((COLUMN()-1)&gt;='FIXED COSTS'!$E$12,(COLUMN()-1)&lt;='FIXED COSTS'!$F$12),'FIXED COSTS'!$L$12,0)</f>
        <v/>
      </c>
      <c r="H17" s="67" t="str">
        <f>IF(AND((COLUMN()-1)&gt;='FIXED COSTS'!$E$12,(COLUMN()-1)&lt;='FIXED COSTS'!$F$12),'FIXED COSTS'!$L$12,0)</f>
        <v/>
      </c>
      <c r="I17" s="67" t="str">
        <f>IF(AND((COLUMN()-1)&gt;='FIXED COSTS'!$E$12,(COLUMN()-1)&lt;='FIXED COSTS'!$F$12),'FIXED COSTS'!$L$12,0)</f>
        <v/>
      </c>
      <c r="J17" s="67" t="str">
        <f>IF(AND((COLUMN()-1)&gt;='FIXED COSTS'!$E$12,(COLUMN()-1)&lt;='FIXED COSTS'!$F$12),'FIXED COSTS'!$L$12,0)</f>
        <v/>
      </c>
      <c r="K17" s="67" t="str">
        <f>IF(AND((COLUMN()-1)&gt;='FIXED COSTS'!$E$12,(COLUMN()-1)&lt;='FIXED COSTS'!$F$12),'FIXED COSTS'!$L$12,0)</f>
        <v/>
      </c>
      <c r="L17" s="67" t="str">
        <f>IF(AND((COLUMN()-1)&gt;='FIXED COSTS'!$E$12,(COLUMN()-1)&lt;='FIXED COSTS'!$F$12),'FIXED COSTS'!$L$12,0)</f>
        <v/>
      </c>
      <c r="M17" s="67" t="str">
        <f>IF(AND((COLUMN()-1)&gt;='FIXED COSTS'!$E$12,(COLUMN()-1)&lt;='FIXED COSTS'!$F$12),'FIXED COSTS'!$L$12,0)</f>
        <v/>
      </c>
      <c r="N17" s="67" t="str">
        <f>IF(AND((COLUMN()-1)&gt;='FIXED COSTS'!$E$12,(COLUMN()-1)&lt;='FIXED COSTS'!$F$12),'FIXED COSTS'!$L$12,0)</f>
        <v/>
      </c>
      <c r="O17" s="67" t="str">
        <f>IF(AND((COLUMN()-1)&gt;='FIXED COSTS'!$E$12,(COLUMN()-1)&lt;='FIXED COSTS'!$F$12),'FIXED COSTS'!$L$12,0)</f>
        <v/>
      </c>
      <c r="P17" s="67" t="str">
        <f>IF(AND((COLUMN()-1)&gt;='FIXED COSTS'!$E$12,(COLUMN()-1)&lt;='FIXED COSTS'!$F$12),'FIXED COSTS'!$L$12,0)</f>
        <v/>
      </c>
      <c r="Q17" s="67" t="str">
        <f>IF(AND((COLUMN()-1)&gt;='FIXED COSTS'!$E$12,(COLUMN()-1)&lt;='FIXED COSTS'!$F$12),'FIXED COSTS'!$L$12,0)</f>
        <v/>
      </c>
      <c r="R17" s="67" t="str">
        <f>IF(AND((COLUMN()-1)&gt;='FIXED COSTS'!$E$12,(COLUMN()-1)&lt;='FIXED COSTS'!$F$12),'FIXED COSTS'!$L$12,0)</f>
        <v/>
      </c>
      <c r="S17" s="67" t="str">
        <f>IF(AND((COLUMN()-1)&gt;='FIXED COSTS'!$E$12,(COLUMN()-1)&lt;='FIXED COSTS'!$F$12),'FIXED COSTS'!$L$12,0)</f>
        <v/>
      </c>
      <c r="T17" s="67" t="str">
        <f>IF(AND((COLUMN()-1)&gt;='FIXED COSTS'!$E$12,(COLUMN()-1)&lt;='FIXED COSTS'!$F$12),'FIXED COSTS'!$L$12,0)</f>
        <v/>
      </c>
      <c r="U17" s="67" t="str">
        <f>IF(AND((COLUMN()-1)&gt;='FIXED COSTS'!$E$12,(COLUMN()-1)&lt;='FIXED COSTS'!$F$12),'FIXED COSTS'!$L$12,0)</f>
        <v/>
      </c>
      <c r="V17" s="67" t="str">
        <f>IF(AND((COLUMN()-1)&gt;='FIXED COSTS'!$E$12,(COLUMN()-1)&lt;='FIXED COSTS'!$F$12),'FIXED COSTS'!$L$12,0)</f>
        <v/>
      </c>
      <c r="W17" s="67" t="str">
        <f>IF(AND((COLUMN()-1)&gt;='FIXED COSTS'!$E$12,(COLUMN()-1)&lt;='FIXED COSTS'!$F$12),'FIXED COSTS'!$L$12,0)</f>
        <v/>
      </c>
      <c r="X17" s="67" t="str">
        <f>IF(AND((COLUMN()-1)&gt;='FIXED COSTS'!$E$12,(COLUMN()-1)&lt;='FIXED COSTS'!$F$12),'FIXED COSTS'!$L$12,0)</f>
        <v/>
      </c>
      <c r="Y17" s="67" t="str">
        <f>IF(AND((COLUMN()-1)&gt;='FIXED COSTS'!$E$12,(COLUMN()-1)&lt;='FIXED COSTS'!$F$12),'FIXED COSTS'!$L$12,0)</f>
        <v/>
      </c>
      <c r="Z17" s="67" t="str">
        <f>IF(AND((COLUMN()-1)&gt;='FIXED COSTS'!$E$12,(COLUMN()-1)&lt;='FIXED COSTS'!$F$12),'FIXED COSTS'!$L$12,0)</f>
        <v/>
      </c>
      <c r="AA17" s="67" t="str">
        <f>IF(AND((COLUMN()-1)&gt;='FIXED COSTS'!$E$12,(COLUMN()-1)&lt;='FIXED COSTS'!$F$12),'FIXED COSTS'!$L$12,0)</f>
        <v/>
      </c>
      <c r="AB17" s="67" t="str">
        <f>IF(AND((COLUMN()-1)&gt;='FIXED COSTS'!$E$12,(COLUMN()-1)&lt;='FIXED COSTS'!$F$12),'FIXED COSTS'!$L$12,0)</f>
        <v/>
      </c>
      <c r="AC17" s="67" t="str">
        <f>IF(AND((COLUMN()-1)&gt;='FIXED COSTS'!$E$12,(COLUMN()-1)&lt;='FIXED COSTS'!$F$12),'FIXED COSTS'!$L$12,0)</f>
        <v/>
      </c>
      <c r="AD17" s="67" t="str">
        <f>IF(AND((COLUMN()-1)&gt;='FIXED COSTS'!$E$12,(COLUMN()-1)&lt;='FIXED COSTS'!$F$12),'FIXED COSTS'!$L$12,0)</f>
        <v/>
      </c>
      <c r="AE17" s="67" t="str">
        <f>IF(AND((COLUMN()-1)&gt;='FIXED COSTS'!$E$12,(COLUMN()-1)&lt;='FIXED COSTS'!$F$12),'FIXED COSTS'!$L$12,0)</f>
        <v/>
      </c>
      <c r="AF17" s="67" t="str">
        <f>IF(AND((COLUMN()-1)&gt;='FIXED COSTS'!$E$12,(COLUMN()-1)&lt;='FIXED COSTS'!$F$12),'FIXED COSTS'!$L$12,0)</f>
        <v/>
      </c>
      <c r="AG17" s="67" t="str">
        <f>IF(AND((COLUMN()-1)&gt;='FIXED COSTS'!$E$12,(COLUMN()-1)&lt;='FIXED COSTS'!$F$12),'FIXED COSTS'!$L$12,0)</f>
        <v/>
      </c>
      <c r="AH17" s="67" t="str">
        <f>IF(AND((COLUMN()-1)&gt;='FIXED COSTS'!$E$12,(COLUMN()-1)&lt;='FIXED COSTS'!$F$12),'FIXED COSTS'!$L$12,0)</f>
        <v/>
      </c>
      <c r="AI17" s="67" t="str">
        <f>IF(AND((COLUMN()-1)&gt;='FIXED COSTS'!$E$12,(COLUMN()-1)&lt;='FIXED COSTS'!$F$12),'FIXED COSTS'!$L$12,0)</f>
        <v/>
      </c>
      <c r="AJ17" s="67" t="str">
        <f>IF(AND((COLUMN()-1)&gt;='FIXED COSTS'!$E$12,(COLUMN()-1)&lt;='FIXED COSTS'!$F$12),'FIXED COSTS'!$L$12,0)</f>
        <v/>
      </c>
      <c r="AK17" s="67" t="str">
        <f>IF(AND((COLUMN()-1)&gt;='FIXED COSTS'!$E$12,(COLUMN()-1)&lt;='FIXED COSTS'!$F$12),'FIXED COSTS'!$L$12,0)</f>
        <v/>
      </c>
      <c r="AL17" s="67" t="str">
        <f>IF(AND((COLUMN()-1)&gt;='FIXED COSTS'!$E$12,(COLUMN()-1)&lt;='FIXED COSTS'!$F$12),'FIXED COSTS'!$L$12,0)</f>
        <v/>
      </c>
      <c r="AM17" s="67" t="str">
        <f>IF(AND((COLUMN()-1)&gt;='FIXED COSTS'!$E$12,(COLUMN()-1)&lt;='FIXED COSTS'!$F$12),'FIXED COSTS'!$L$12,0)</f>
        <v/>
      </c>
      <c r="AN17" s="67" t="str">
        <f>IF(AND((COLUMN()-1)&gt;='FIXED COSTS'!$E$12,(COLUMN()-1)&lt;='FIXED COSTS'!$F$12),'FIXED COSTS'!$L$12,0)</f>
        <v/>
      </c>
      <c r="AO17" s="67" t="str">
        <f>IF(AND((COLUMN()-1)&gt;='FIXED COSTS'!$E$12,(COLUMN()-1)&lt;='FIXED COSTS'!$F$12),'FIXED COSTS'!$L$12,0)</f>
        <v/>
      </c>
      <c r="AP17" s="67" t="str">
        <f>IF(AND((COLUMN()-1)&gt;='FIXED COSTS'!$E$12,(COLUMN()-1)&lt;='FIXED COSTS'!$F$12),'FIXED COSTS'!$L$12,0)</f>
        <v/>
      </c>
      <c r="AQ17" s="67" t="str">
        <f>IF(AND((COLUMN()-1)&gt;='FIXED COSTS'!$E$12,(COLUMN()-1)&lt;='FIXED COSTS'!$F$12),'FIXED COSTS'!$L$12,0)</f>
        <v/>
      </c>
      <c r="AR17" s="67" t="str">
        <f>IF(AND((COLUMN()-1)&gt;='FIXED COSTS'!$E$12,(COLUMN()-1)&lt;='FIXED COSTS'!$F$12),'FIXED COSTS'!$L$12,0)</f>
        <v/>
      </c>
      <c r="AS17" s="67" t="str">
        <f>IF(AND((COLUMN()-1)&gt;='FIXED COSTS'!$E$12,(COLUMN()-1)&lt;='FIXED COSTS'!$F$12),'FIXED COSTS'!$L$12,0)</f>
        <v/>
      </c>
      <c r="AT17" s="67" t="str">
        <f>IF(AND((COLUMN()-1)&gt;='FIXED COSTS'!$E$12,(COLUMN()-1)&lt;='FIXED COSTS'!$F$12),'FIXED COSTS'!$L$12,0)</f>
        <v/>
      </c>
      <c r="AU17" s="67" t="str">
        <f>IF(AND((COLUMN()-1)&gt;='FIXED COSTS'!$E$12,(COLUMN()-1)&lt;='FIXED COSTS'!$F$12),'FIXED COSTS'!$L$12,0)</f>
        <v/>
      </c>
      <c r="AV17" s="67" t="str">
        <f>IF(AND((COLUMN()-1)&gt;='FIXED COSTS'!$E$12,(COLUMN()-1)&lt;='FIXED COSTS'!$F$12),'FIXED COSTS'!$L$12,0)</f>
        <v/>
      </c>
      <c r="AW17" s="67" t="str">
        <f>IF(AND((COLUMN()-1)&gt;='FIXED COSTS'!$E$12,(COLUMN()-1)&lt;='FIXED COSTS'!$F$12),'FIXED COSTS'!$L$12,0)</f>
        <v/>
      </c>
      <c r="AX17" s="67" t="str">
        <f>IF(AND((COLUMN()-1)&gt;='FIXED COSTS'!$E$12,(COLUMN()-1)&lt;='FIXED COSTS'!$F$12),'FIXED COSTS'!$L$12,0)</f>
        <v/>
      </c>
      <c r="AY17" s="67" t="str">
        <f>IF(AND((COLUMN()-1)&gt;='FIXED COSTS'!$E$12,(COLUMN()-1)&lt;='FIXED COSTS'!$F$12),'FIXED COSTS'!$L$12,0)</f>
        <v/>
      </c>
      <c r="AZ17" s="67" t="str">
        <f>IF(AND((COLUMN()-1)&gt;='FIXED COSTS'!$E$12,(COLUMN()-1)&lt;='FIXED COSTS'!$F$12),'FIXED COSTS'!$L$12,0)</f>
        <v/>
      </c>
      <c r="BA17" s="67" t="str">
        <f>IF(AND((COLUMN()-1)&gt;='FIXED COSTS'!$E$12,(COLUMN()-1)&lt;='FIXED COSTS'!$F$12),'FIXED COSTS'!$L$12,0)</f>
        <v/>
      </c>
    </row>
    <row r="18" spans="1:53" x14ac:dyDescent="0.35">
      <c r="A18" s="38" t="s">
        <v>277</v>
      </c>
      <c r="B18" s="16" t="e">
        <f>IF('FIXED COSTS'!$B$12&lt;&gt;"",0,IF(AND((COLUMN()-1)&gt;='FIXED COSTS'!$E$13,(COLUMN()-1)&lt;='FIXED COSTS'!$F$13),'FIXED COSTS'!$L$13,0))</f>
        <v>#N/A</v>
      </c>
      <c r="C18" s="16" t="e">
        <f>IF('FIXED COSTS'!$B$12&lt;&gt;"",0,IF(AND((COLUMN()-1)&gt;='FIXED COSTS'!$E$13,(COLUMN()-1)&lt;='FIXED COSTS'!$F$13),'FIXED COSTS'!$L$13,0))</f>
        <v>#N/A</v>
      </c>
      <c r="D18" s="16" t="e">
        <f>IF('FIXED COSTS'!$B$12&lt;&gt;"",0,IF(AND((COLUMN()-1)&gt;='FIXED COSTS'!$E$13,(COLUMN()-1)&lt;='FIXED COSTS'!$F$13),'FIXED COSTS'!$L$13,0))</f>
        <v>#N/A</v>
      </c>
      <c r="E18" s="16" t="e">
        <f>IF('FIXED COSTS'!$B$12&lt;&gt;"",0,IF(AND((COLUMN()-1)&gt;='FIXED COSTS'!$E$13,(COLUMN()-1)&lt;='FIXED COSTS'!$F$13),'FIXED COSTS'!$L$13,0))</f>
        <v>#N/A</v>
      </c>
      <c r="F18" s="16" t="e">
        <f>IF('FIXED COSTS'!$B$12&lt;&gt;"",0,IF(AND((COLUMN()-1)&gt;='FIXED COSTS'!$E$13,(COLUMN()-1)&lt;='FIXED COSTS'!$F$13),'FIXED COSTS'!$L$13,0))</f>
        <v>#N/A</v>
      </c>
      <c r="G18" s="16" t="e">
        <f>IF('FIXED COSTS'!$B$12&lt;&gt;"",0,IF(AND((COLUMN()-1)&gt;='FIXED COSTS'!$E$13,(COLUMN()-1)&lt;='FIXED COSTS'!$F$13),'FIXED COSTS'!$L$13,0))</f>
        <v>#N/A</v>
      </c>
      <c r="H18" s="16" t="e">
        <f>IF('FIXED COSTS'!$B$12&lt;&gt;"",0,IF(AND((COLUMN()-1)&gt;='FIXED COSTS'!$E$13,(COLUMN()-1)&lt;='FIXED COSTS'!$F$13),'FIXED COSTS'!$L$13,0))</f>
        <v>#N/A</v>
      </c>
      <c r="I18" s="16" t="e">
        <f>IF('FIXED COSTS'!$B$12&lt;&gt;"",0,IF(AND((COLUMN()-1)&gt;='FIXED COSTS'!$E$13,(COLUMN()-1)&lt;='FIXED COSTS'!$F$13),'FIXED COSTS'!$L$13,0))</f>
        <v>#N/A</v>
      </c>
      <c r="J18" s="16" t="e">
        <f>IF('FIXED COSTS'!$B$12&lt;&gt;"",0,IF(AND((COLUMN()-1)&gt;='FIXED COSTS'!$E$13,(COLUMN()-1)&lt;='FIXED COSTS'!$F$13),'FIXED COSTS'!$L$13,0))</f>
        <v>#N/A</v>
      </c>
      <c r="K18" s="16" t="e">
        <f>IF('FIXED COSTS'!$B$12&lt;&gt;"",0,IF(AND((COLUMN()-1)&gt;='FIXED COSTS'!$E$13,(COLUMN()-1)&lt;='FIXED COSTS'!$F$13),'FIXED COSTS'!$L$13,0))</f>
        <v>#N/A</v>
      </c>
      <c r="L18" s="16" t="e">
        <f>IF('FIXED COSTS'!$B$12&lt;&gt;"",0,IF(AND((COLUMN()-1)&gt;='FIXED COSTS'!$E$13,(COLUMN()-1)&lt;='FIXED COSTS'!$F$13),'FIXED COSTS'!$L$13,0))</f>
        <v>#N/A</v>
      </c>
      <c r="M18" s="16" t="e">
        <f>IF('FIXED COSTS'!$B$12&lt;&gt;"",0,IF(AND((COLUMN()-1)&gt;='FIXED COSTS'!$E$13,(COLUMN()-1)&lt;='FIXED COSTS'!$F$13),'FIXED COSTS'!$L$13,0))</f>
        <v>#N/A</v>
      </c>
      <c r="N18" s="16" t="e">
        <f>IF('FIXED COSTS'!$B$12&lt;&gt;"",0,IF(AND((COLUMN()-1)&gt;='FIXED COSTS'!$E$13,(COLUMN()-1)&lt;='FIXED COSTS'!$F$13),'FIXED COSTS'!$L$13,0))</f>
        <v>#N/A</v>
      </c>
      <c r="O18" s="16" t="e">
        <f>IF('FIXED COSTS'!$B$12&lt;&gt;"",0,IF(AND((COLUMN()-1)&gt;='FIXED COSTS'!$E$13,(COLUMN()-1)&lt;='FIXED COSTS'!$F$13),'FIXED COSTS'!$L$13,0))</f>
        <v>#N/A</v>
      </c>
      <c r="P18" s="16" t="e">
        <f>IF('FIXED COSTS'!$B$12&lt;&gt;"",0,IF(AND((COLUMN()-1)&gt;='FIXED COSTS'!$E$13,(COLUMN()-1)&lt;='FIXED COSTS'!$F$13),'FIXED COSTS'!$L$13,0))</f>
        <v>#N/A</v>
      </c>
      <c r="Q18" s="16" t="e">
        <f>IF('FIXED COSTS'!$B$12&lt;&gt;"",0,IF(AND((COLUMN()-1)&gt;='FIXED COSTS'!$E$13,(COLUMN()-1)&lt;='FIXED COSTS'!$F$13),'FIXED COSTS'!$L$13,0))</f>
        <v>#N/A</v>
      </c>
      <c r="R18" s="16" t="e">
        <f>IF('FIXED COSTS'!$B$12&lt;&gt;"",0,IF(AND((COLUMN()-1)&gt;='FIXED COSTS'!$E$13,(COLUMN()-1)&lt;='FIXED COSTS'!$F$13),'FIXED COSTS'!$L$13,0))</f>
        <v>#N/A</v>
      </c>
      <c r="S18" s="16" t="e">
        <f>IF('FIXED COSTS'!$B$12&lt;&gt;"",0,IF(AND((COLUMN()-1)&gt;='FIXED COSTS'!$E$13,(COLUMN()-1)&lt;='FIXED COSTS'!$F$13),'FIXED COSTS'!$L$13,0))</f>
        <v>#N/A</v>
      </c>
      <c r="T18" s="16" t="e">
        <f>IF('FIXED COSTS'!$B$12&lt;&gt;"",0,IF(AND((COLUMN()-1)&gt;='FIXED COSTS'!$E$13,(COLUMN()-1)&lt;='FIXED COSTS'!$F$13),'FIXED COSTS'!$L$13,0))</f>
        <v>#N/A</v>
      </c>
      <c r="U18" s="16" t="e">
        <f>IF('FIXED COSTS'!$B$12&lt;&gt;"",0,IF(AND((COLUMN()-1)&gt;='FIXED COSTS'!$E$13,(COLUMN()-1)&lt;='FIXED COSTS'!$F$13),'FIXED COSTS'!$L$13,0))</f>
        <v>#N/A</v>
      </c>
      <c r="V18" s="16" t="e">
        <f>IF('FIXED COSTS'!$B$12&lt;&gt;"",0,IF(AND((COLUMN()-1)&gt;='FIXED COSTS'!$E$13,(COLUMN()-1)&lt;='FIXED COSTS'!$F$13),'FIXED COSTS'!$L$13,0))</f>
        <v>#N/A</v>
      </c>
      <c r="W18" s="16" t="e">
        <f>IF('FIXED COSTS'!$B$12&lt;&gt;"",0,IF(AND((COLUMN()-1)&gt;='FIXED COSTS'!$E$13,(COLUMN()-1)&lt;='FIXED COSTS'!$F$13),'FIXED COSTS'!$L$13,0))</f>
        <v>#N/A</v>
      </c>
      <c r="X18" s="16" t="e">
        <f>IF('FIXED COSTS'!$B$12&lt;&gt;"",0,IF(AND((COLUMN()-1)&gt;='FIXED COSTS'!$E$13,(COLUMN()-1)&lt;='FIXED COSTS'!$F$13),'FIXED COSTS'!$L$13,0))</f>
        <v>#N/A</v>
      </c>
      <c r="Y18" s="16" t="e">
        <f>IF('FIXED COSTS'!$B$12&lt;&gt;"",0,IF(AND((COLUMN()-1)&gt;='FIXED COSTS'!$E$13,(COLUMN()-1)&lt;='FIXED COSTS'!$F$13),'FIXED COSTS'!$L$13,0))</f>
        <v>#N/A</v>
      </c>
      <c r="Z18" s="16" t="e">
        <f>IF('FIXED COSTS'!$B$12&lt;&gt;"",0,IF(AND((COLUMN()-1)&gt;='FIXED COSTS'!$E$13,(COLUMN()-1)&lt;='FIXED COSTS'!$F$13),'FIXED COSTS'!$L$13,0))</f>
        <v>#N/A</v>
      </c>
      <c r="AA18" s="16" t="e">
        <f>IF('FIXED COSTS'!$B$12&lt;&gt;"",0,IF(AND((COLUMN()-1)&gt;='FIXED COSTS'!$E$13,(COLUMN()-1)&lt;='FIXED COSTS'!$F$13),'FIXED COSTS'!$L$13,0))</f>
        <v>#N/A</v>
      </c>
      <c r="AB18" s="16" t="e">
        <f>IF('FIXED COSTS'!$B$12&lt;&gt;"",0,IF(AND((COLUMN()-1)&gt;='FIXED COSTS'!$E$13,(COLUMN()-1)&lt;='FIXED COSTS'!$F$13),'FIXED COSTS'!$L$13,0))</f>
        <v>#N/A</v>
      </c>
      <c r="AC18" s="16" t="e">
        <f>IF('FIXED COSTS'!$B$12&lt;&gt;"",0,IF(AND((COLUMN()-1)&gt;='FIXED COSTS'!$E$13,(COLUMN()-1)&lt;='FIXED COSTS'!$F$13),'FIXED COSTS'!$L$13,0))</f>
        <v>#N/A</v>
      </c>
      <c r="AD18" s="16" t="e">
        <f>IF('FIXED COSTS'!$B$12&lt;&gt;"",0,IF(AND((COLUMN()-1)&gt;='FIXED COSTS'!$E$13,(COLUMN()-1)&lt;='FIXED COSTS'!$F$13),'FIXED COSTS'!$L$13,0))</f>
        <v>#N/A</v>
      </c>
      <c r="AE18" s="16" t="e">
        <f>IF('FIXED COSTS'!$B$12&lt;&gt;"",0,IF(AND((COLUMN()-1)&gt;='FIXED COSTS'!$E$13,(COLUMN()-1)&lt;='FIXED COSTS'!$F$13),'FIXED COSTS'!$L$13,0))</f>
        <v>#N/A</v>
      </c>
      <c r="AF18" s="16" t="e">
        <f>IF('FIXED COSTS'!$B$12&lt;&gt;"",0,IF(AND((COLUMN()-1)&gt;='FIXED COSTS'!$E$13,(COLUMN()-1)&lt;='FIXED COSTS'!$F$13),'FIXED COSTS'!$L$13,0))</f>
        <v>#N/A</v>
      </c>
      <c r="AG18" s="16" t="e">
        <f>IF('FIXED COSTS'!$B$12&lt;&gt;"",0,IF(AND((COLUMN()-1)&gt;='FIXED COSTS'!$E$13,(COLUMN()-1)&lt;='FIXED COSTS'!$F$13),'FIXED COSTS'!$L$13,0))</f>
        <v>#N/A</v>
      </c>
      <c r="AH18" s="16" t="e">
        <f>IF('FIXED COSTS'!$B$12&lt;&gt;"",0,IF(AND((COLUMN()-1)&gt;='FIXED COSTS'!$E$13,(COLUMN()-1)&lt;='FIXED COSTS'!$F$13),'FIXED COSTS'!$L$13,0))</f>
        <v>#N/A</v>
      </c>
      <c r="AI18" s="16" t="e">
        <f>IF('FIXED COSTS'!$B$12&lt;&gt;"",0,IF(AND((COLUMN()-1)&gt;='FIXED COSTS'!$E$13,(COLUMN()-1)&lt;='FIXED COSTS'!$F$13),'FIXED COSTS'!$L$13,0))</f>
        <v>#N/A</v>
      </c>
      <c r="AJ18" s="16" t="e">
        <f>IF('FIXED COSTS'!$B$12&lt;&gt;"",0,IF(AND((COLUMN()-1)&gt;='FIXED COSTS'!$E$13,(COLUMN()-1)&lt;='FIXED COSTS'!$F$13),'FIXED COSTS'!$L$13,0))</f>
        <v>#N/A</v>
      </c>
      <c r="AK18" s="16" t="e">
        <f>IF('FIXED COSTS'!$B$12&lt;&gt;"",0,IF(AND((COLUMN()-1)&gt;='FIXED COSTS'!$E$13,(COLUMN()-1)&lt;='FIXED COSTS'!$F$13),'FIXED COSTS'!$L$13,0))</f>
        <v>#N/A</v>
      </c>
      <c r="AL18" s="16" t="e">
        <f>IF('FIXED COSTS'!$B$12&lt;&gt;"",0,IF(AND((COLUMN()-1)&gt;='FIXED COSTS'!$E$13,(COLUMN()-1)&lt;='FIXED COSTS'!$F$13),'FIXED COSTS'!$L$13,0))</f>
        <v>#N/A</v>
      </c>
      <c r="AM18" s="16" t="e">
        <f>IF('FIXED COSTS'!$B$12&lt;&gt;"",0,IF(AND((COLUMN()-1)&gt;='FIXED COSTS'!$E$13,(COLUMN()-1)&lt;='FIXED COSTS'!$F$13),'FIXED COSTS'!$L$13,0))</f>
        <v>#N/A</v>
      </c>
      <c r="AN18" s="16" t="e">
        <f>IF('FIXED COSTS'!$B$12&lt;&gt;"",0,IF(AND((COLUMN()-1)&gt;='FIXED COSTS'!$E$13,(COLUMN()-1)&lt;='FIXED COSTS'!$F$13),'FIXED COSTS'!$L$13,0))</f>
        <v>#N/A</v>
      </c>
      <c r="AO18" s="16" t="e">
        <f>IF('FIXED COSTS'!$B$12&lt;&gt;"",0,IF(AND((COLUMN()-1)&gt;='FIXED COSTS'!$E$13,(COLUMN()-1)&lt;='FIXED COSTS'!$F$13),'FIXED COSTS'!$L$13,0))</f>
        <v>#N/A</v>
      </c>
      <c r="AP18" s="16" t="e">
        <f>IF('FIXED COSTS'!$B$12&lt;&gt;"",0,IF(AND((COLUMN()-1)&gt;='FIXED COSTS'!$E$13,(COLUMN()-1)&lt;='FIXED COSTS'!$F$13),'FIXED COSTS'!$L$13,0))</f>
        <v>#N/A</v>
      </c>
      <c r="AQ18" s="16" t="e">
        <f>IF('FIXED COSTS'!$B$12&lt;&gt;"",0,IF(AND((COLUMN()-1)&gt;='FIXED COSTS'!$E$13,(COLUMN()-1)&lt;='FIXED COSTS'!$F$13),'FIXED COSTS'!$L$13,0))</f>
        <v>#N/A</v>
      </c>
      <c r="AR18" s="16" t="e">
        <f>IF('FIXED COSTS'!$B$12&lt;&gt;"",0,IF(AND((COLUMN()-1)&gt;='FIXED COSTS'!$E$13,(COLUMN()-1)&lt;='FIXED COSTS'!$F$13),'FIXED COSTS'!$L$13,0))</f>
        <v>#N/A</v>
      </c>
      <c r="AS18" s="16" t="e">
        <f>IF('FIXED COSTS'!$B$12&lt;&gt;"",0,IF(AND((COLUMN()-1)&gt;='FIXED COSTS'!$E$13,(COLUMN()-1)&lt;='FIXED COSTS'!$F$13),'FIXED COSTS'!$L$13,0))</f>
        <v>#N/A</v>
      </c>
      <c r="AT18" s="16" t="e">
        <f>IF('FIXED COSTS'!$B$12&lt;&gt;"",0,IF(AND((COLUMN()-1)&gt;='FIXED COSTS'!$E$13,(COLUMN()-1)&lt;='FIXED COSTS'!$F$13),'FIXED COSTS'!$L$13,0))</f>
        <v>#N/A</v>
      </c>
      <c r="AU18" s="16" t="e">
        <f>IF('FIXED COSTS'!$B$12&lt;&gt;"",0,IF(AND((COLUMN()-1)&gt;='FIXED COSTS'!$E$13,(COLUMN()-1)&lt;='FIXED COSTS'!$F$13),'FIXED COSTS'!$L$13,0))</f>
        <v>#N/A</v>
      </c>
      <c r="AV18" s="16" t="e">
        <f>IF('FIXED COSTS'!$B$12&lt;&gt;"",0,IF(AND((COLUMN()-1)&gt;='FIXED COSTS'!$E$13,(COLUMN()-1)&lt;='FIXED COSTS'!$F$13),'FIXED COSTS'!$L$13,0))</f>
        <v>#N/A</v>
      </c>
      <c r="AW18" s="16" t="e">
        <f>IF('FIXED COSTS'!$B$12&lt;&gt;"",0,IF(AND((COLUMN()-1)&gt;='FIXED COSTS'!$E$13,(COLUMN()-1)&lt;='FIXED COSTS'!$F$13),'FIXED COSTS'!$L$13,0))</f>
        <v>#N/A</v>
      </c>
      <c r="AX18" s="16" t="e">
        <f>IF('FIXED COSTS'!$B$12&lt;&gt;"",0,IF(AND((COLUMN()-1)&gt;='FIXED COSTS'!$E$13,(COLUMN()-1)&lt;='FIXED COSTS'!$F$13),'FIXED COSTS'!$L$13,0))</f>
        <v>#N/A</v>
      </c>
      <c r="AY18" s="16" t="e">
        <f>IF('FIXED COSTS'!$B$12&lt;&gt;"",0,IF(AND((COLUMN()-1)&gt;='FIXED COSTS'!$E$13,(COLUMN()-1)&lt;='FIXED COSTS'!$F$13),'FIXED COSTS'!$L$13,0))</f>
        <v>#N/A</v>
      </c>
      <c r="AZ18" s="16" t="e">
        <f>IF('FIXED COSTS'!$B$12&lt;&gt;"",0,IF(AND((COLUMN()-1)&gt;='FIXED COSTS'!$E$13,(COLUMN()-1)&lt;='FIXED COSTS'!$F$13),'FIXED COSTS'!$L$13,0))</f>
        <v>#N/A</v>
      </c>
      <c r="BA18" s="16" t="e">
        <f>IF('FIXED COSTS'!$B$12&lt;&gt;"",0,IF(AND((COLUMN()-1)&gt;='FIXED COSTS'!$E$13,(COLUMN()-1)&lt;='FIXED COSTS'!$F$13),'FIXED COSTS'!$L$13,0))</f>
        <v>#N/A</v>
      </c>
    </row>
    <row r="19" spans="1:53" x14ac:dyDescent="0.35">
      <c r="A19" s="38" t="s">
        <v>279</v>
      </c>
      <c r="B19" s="16" t="e">
        <f>IF('FIXED COSTS'!$B$12&lt;&gt;"",0,IF(AND((COLUMN()-1)&gt;='FIXED COSTS'!$E$14,(COLUMN()-1)&lt;='FIXED COSTS'!$F$14),'FIXED COSTS'!$L$14,0))</f>
        <v>#N/A</v>
      </c>
      <c r="C19" s="16" t="e">
        <f>IF('FIXED COSTS'!$B$12&lt;&gt;"",0,IF(AND((COLUMN()-1)&gt;='FIXED COSTS'!$E$14,(COLUMN()-1)&lt;='FIXED COSTS'!$F$14),'FIXED COSTS'!$L$14,0))</f>
        <v>#N/A</v>
      </c>
      <c r="D19" s="16" t="e">
        <f>IF('FIXED COSTS'!$B$12&lt;&gt;"",0,IF(AND((COLUMN()-1)&gt;='FIXED COSTS'!$E$14,(COLUMN()-1)&lt;='FIXED COSTS'!$F$14),'FIXED COSTS'!$L$14,0))</f>
        <v>#N/A</v>
      </c>
      <c r="E19" s="16" t="e">
        <f>IF('FIXED COSTS'!$B$12&lt;&gt;"",0,IF(AND((COLUMN()-1)&gt;='FIXED COSTS'!$E$14,(COLUMN()-1)&lt;='FIXED COSTS'!$F$14),'FIXED COSTS'!$L$14,0))</f>
        <v>#N/A</v>
      </c>
      <c r="F19" s="16" t="e">
        <f>IF('FIXED COSTS'!$B$12&lt;&gt;"",0,IF(AND((COLUMN()-1)&gt;='FIXED COSTS'!$E$14,(COLUMN()-1)&lt;='FIXED COSTS'!$F$14),'FIXED COSTS'!$L$14,0))</f>
        <v>#N/A</v>
      </c>
      <c r="G19" s="16" t="e">
        <f>IF('FIXED COSTS'!$B$12&lt;&gt;"",0,IF(AND((COLUMN()-1)&gt;='FIXED COSTS'!$E$14,(COLUMN()-1)&lt;='FIXED COSTS'!$F$14),'FIXED COSTS'!$L$14,0))</f>
        <v>#N/A</v>
      </c>
      <c r="H19" s="16" t="e">
        <f>IF('FIXED COSTS'!$B$12&lt;&gt;"",0,IF(AND((COLUMN()-1)&gt;='FIXED COSTS'!$E$14,(COLUMN()-1)&lt;='FIXED COSTS'!$F$14),'FIXED COSTS'!$L$14,0))</f>
        <v>#N/A</v>
      </c>
      <c r="I19" s="16" t="e">
        <f>IF('FIXED COSTS'!$B$12&lt;&gt;"",0,IF(AND((COLUMN()-1)&gt;='FIXED COSTS'!$E$14,(COLUMN()-1)&lt;='FIXED COSTS'!$F$14),'FIXED COSTS'!$L$14,0))</f>
        <v>#N/A</v>
      </c>
      <c r="J19" s="16" t="e">
        <f>IF('FIXED COSTS'!$B$12&lt;&gt;"",0,IF(AND((COLUMN()-1)&gt;='FIXED COSTS'!$E$14,(COLUMN()-1)&lt;='FIXED COSTS'!$F$14),'FIXED COSTS'!$L$14,0))</f>
        <v>#N/A</v>
      </c>
      <c r="K19" s="16" t="e">
        <f>IF('FIXED COSTS'!$B$12&lt;&gt;"",0,IF(AND((COLUMN()-1)&gt;='FIXED COSTS'!$E$14,(COLUMN()-1)&lt;='FIXED COSTS'!$F$14),'FIXED COSTS'!$L$14,0))</f>
        <v>#N/A</v>
      </c>
      <c r="L19" s="16" t="e">
        <f>IF('FIXED COSTS'!$B$12&lt;&gt;"",0,IF(AND((COLUMN()-1)&gt;='FIXED COSTS'!$E$14,(COLUMN()-1)&lt;='FIXED COSTS'!$F$14),'FIXED COSTS'!$L$14,0))</f>
        <v>#N/A</v>
      </c>
      <c r="M19" s="16" t="e">
        <f>IF('FIXED COSTS'!$B$12&lt;&gt;"",0,IF(AND((COLUMN()-1)&gt;='FIXED COSTS'!$E$14,(COLUMN()-1)&lt;='FIXED COSTS'!$F$14),'FIXED COSTS'!$L$14,0))</f>
        <v>#N/A</v>
      </c>
      <c r="N19" s="16" t="e">
        <f>IF('FIXED COSTS'!$B$12&lt;&gt;"",0,IF(AND((COLUMN()-1)&gt;='FIXED COSTS'!$E$14,(COLUMN()-1)&lt;='FIXED COSTS'!$F$14),'FIXED COSTS'!$L$14,0))</f>
        <v>#N/A</v>
      </c>
      <c r="O19" s="16" t="e">
        <f>IF('FIXED COSTS'!$B$12&lt;&gt;"",0,IF(AND((COLUMN()-1)&gt;='FIXED COSTS'!$E$14,(COLUMN()-1)&lt;='FIXED COSTS'!$F$14),'FIXED COSTS'!$L$14,0))</f>
        <v>#N/A</v>
      </c>
      <c r="P19" s="16" t="e">
        <f>IF('FIXED COSTS'!$B$12&lt;&gt;"",0,IF(AND((COLUMN()-1)&gt;='FIXED COSTS'!$E$14,(COLUMN()-1)&lt;='FIXED COSTS'!$F$14),'FIXED COSTS'!$L$14,0))</f>
        <v>#N/A</v>
      </c>
      <c r="Q19" s="16" t="e">
        <f>IF('FIXED COSTS'!$B$12&lt;&gt;"",0,IF(AND((COLUMN()-1)&gt;='FIXED COSTS'!$E$14,(COLUMN()-1)&lt;='FIXED COSTS'!$F$14),'FIXED COSTS'!$L$14,0))</f>
        <v>#N/A</v>
      </c>
      <c r="R19" s="16" t="e">
        <f>IF('FIXED COSTS'!$B$12&lt;&gt;"",0,IF(AND((COLUMN()-1)&gt;='FIXED COSTS'!$E$14,(COLUMN()-1)&lt;='FIXED COSTS'!$F$14),'FIXED COSTS'!$L$14,0))</f>
        <v>#N/A</v>
      </c>
      <c r="S19" s="16" t="e">
        <f>IF('FIXED COSTS'!$B$12&lt;&gt;"",0,IF(AND((COLUMN()-1)&gt;='FIXED COSTS'!$E$14,(COLUMN()-1)&lt;='FIXED COSTS'!$F$14),'FIXED COSTS'!$L$14,0))</f>
        <v>#N/A</v>
      </c>
      <c r="T19" s="16" t="e">
        <f>IF('FIXED COSTS'!$B$12&lt;&gt;"",0,IF(AND((COLUMN()-1)&gt;='FIXED COSTS'!$E$14,(COLUMN()-1)&lt;='FIXED COSTS'!$F$14),'FIXED COSTS'!$L$14,0))</f>
        <v>#N/A</v>
      </c>
      <c r="U19" s="16" t="e">
        <f>IF('FIXED COSTS'!$B$12&lt;&gt;"",0,IF(AND((COLUMN()-1)&gt;='FIXED COSTS'!$E$14,(COLUMN()-1)&lt;='FIXED COSTS'!$F$14),'FIXED COSTS'!$L$14,0))</f>
        <v>#N/A</v>
      </c>
      <c r="V19" s="16" t="e">
        <f>IF('FIXED COSTS'!$B$12&lt;&gt;"",0,IF(AND((COLUMN()-1)&gt;='FIXED COSTS'!$E$14,(COLUMN()-1)&lt;='FIXED COSTS'!$F$14),'FIXED COSTS'!$L$14,0))</f>
        <v>#N/A</v>
      </c>
      <c r="W19" s="16" t="e">
        <f>IF('FIXED COSTS'!$B$12&lt;&gt;"",0,IF(AND((COLUMN()-1)&gt;='FIXED COSTS'!$E$14,(COLUMN()-1)&lt;='FIXED COSTS'!$F$14),'FIXED COSTS'!$L$14,0))</f>
        <v>#N/A</v>
      </c>
      <c r="X19" s="16" t="e">
        <f>IF('FIXED COSTS'!$B$12&lt;&gt;"",0,IF(AND((COLUMN()-1)&gt;='FIXED COSTS'!$E$14,(COLUMN()-1)&lt;='FIXED COSTS'!$F$14),'FIXED COSTS'!$L$14,0))</f>
        <v>#N/A</v>
      </c>
      <c r="Y19" s="16" t="e">
        <f>IF('FIXED COSTS'!$B$12&lt;&gt;"",0,IF(AND((COLUMN()-1)&gt;='FIXED COSTS'!$E$14,(COLUMN()-1)&lt;='FIXED COSTS'!$F$14),'FIXED COSTS'!$L$14,0))</f>
        <v>#N/A</v>
      </c>
      <c r="Z19" s="16" t="e">
        <f>IF('FIXED COSTS'!$B$12&lt;&gt;"",0,IF(AND((COLUMN()-1)&gt;='FIXED COSTS'!$E$14,(COLUMN()-1)&lt;='FIXED COSTS'!$F$14),'FIXED COSTS'!$L$14,0))</f>
        <v>#N/A</v>
      </c>
      <c r="AA19" s="16" t="e">
        <f>IF('FIXED COSTS'!$B$12&lt;&gt;"",0,IF(AND((COLUMN()-1)&gt;='FIXED COSTS'!$E$14,(COLUMN()-1)&lt;='FIXED COSTS'!$F$14),'FIXED COSTS'!$L$14,0))</f>
        <v>#N/A</v>
      </c>
      <c r="AB19" s="16" t="e">
        <f>IF('FIXED COSTS'!$B$12&lt;&gt;"",0,IF(AND((COLUMN()-1)&gt;='FIXED COSTS'!$E$14,(COLUMN()-1)&lt;='FIXED COSTS'!$F$14),'FIXED COSTS'!$L$14,0))</f>
        <v>#N/A</v>
      </c>
      <c r="AC19" s="16" t="e">
        <f>IF('FIXED COSTS'!$B$12&lt;&gt;"",0,IF(AND((COLUMN()-1)&gt;='FIXED COSTS'!$E$14,(COLUMN()-1)&lt;='FIXED COSTS'!$F$14),'FIXED COSTS'!$L$14,0))</f>
        <v>#N/A</v>
      </c>
      <c r="AD19" s="16" t="e">
        <f>IF('FIXED COSTS'!$B$12&lt;&gt;"",0,IF(AND((COLUMN()-1)&gt;='FIXED COSTS'!$E$14,(COLUMN()-1)&lt;='FIXED COSTS'!$F$14),'FIXED COSTS'!$L$14,0))</f>
        <v>#N/A</v>
      </c>
      <c r="AE19" s="16" t="e">
        <f>IF('FIXED COSTS'!$B$12&lt;&gt;"",0,IF(AND((COLUMN()-1)&gt;='FIXED COSTS'!$E$14,(COLUMN()-1)&lt;='FIXED COSTS'!$F$14),'FIXED COSTS'!$L$14,0))</f>
        <v>#N/A</v>
      </c>
      <c r="AF19" s="16" t="e">
        <f>IF('FIXED COSTS'!$B$12&lt;&gt;"",0,IF(AND((COLUMN()-1)&gt;='FIXED COSTS'!$E$14,(COLUMN()-1)&lt;='FIXED COSTS'!$F$14),'FIXED COSTS'!$L$14,0))</f>
        <v>#N/A</v>
      </c>
      <c r="AG19" s="16" t="e">
        <f>IF('FIXED COSTS'!$B$12&lt;&gt;"",0,IF(AND((COLUMN()-1)&gt;='FIXED COSTS'!$E$14,(COLUMN()-1)&lt;='FIXED COSTS'!$F$14),'FIXED COSTS'!$L$14,0))</f>
        <v>#N/A</v>
      </c>
      <c r="AH19" s="16" t="e">
        <f>IF('FIXED COSTS'!$B$12&lt;&gt;"",0,IF(AND((COLUMN()-1)&gt;='FIXED COSTS'!$E$14,(COLUMN()-1)&lt;='FIXED COSTS'!$F$14),'FIXED COSTS'!$L$14,0))</f>
        <v>#N/A</v>
      </c>
      <c r="AI19" s="16" t="e">
        <f>IF('FIXED COSTS'!$B$12&lt;&gt;"",0,IF(AND((COLUMN()-1)&gt;='FIXED COSTS'!$E$14,(COLUMN()-1)&lt;='FIXED COSTS'!$F$14),'FIXED COSTS'!$L$14,0))</f>
        <v>#N/A</v>
      </c>
      <c r="AJ19" s="16" t="e">
        <f>IF('FIXED COSTS'!$B$12&lt;&gt;"",0,IF(AND((COLUMN()-1)&gt;='FIXED COSTS'!$E$14,(COLUMN()-1)&lt;='FIXED COSTS'!$F$14),'FIXED COSTS'!$L$14,0))</f>
        <v>#N/A</v>
      </c>
      <c r="AK19" s="16" t="e">
        <f>IF('FIXED COSTS'!$B$12&lt;&gt;"",0,IF(AND((COLUMN()-1)&gt;='FIXED COSTS'!$E$14,(COLUMN()-1)&lt;='FIXED COSTS'!$F$14),'FIXED COSTS'!$L$14,0))</f>
        <v>#N/A</v>
      </c>
      <c r="AL19" s="16" t="e">
        <f>IF('FIXED COSTS'!$B$12&lt;&gt;"",0,IF(AND((COLUMN()-1)&gt;='FIXED COSTS'!$E$14,(COLUMN()-1)&lt;='FIXED COSTS'!$F$14),'FIXED COSTS'!$L$14,0))</f>
        <v>#N/A</v>
      </c>
      <c r="AM19" s="16" t="e">
        <f>IF('FIXED COSTS'!$B$12&lt;&gt;"",0,IF(AND((COLUMN()-1)&gt;='FIXED COSTS'!$E$14,(COLUMN()-1)&lt;='FIXED COSTS'!$F$14),'FIXED COSTS'!$L$14,0))</f>
        <v>#N/A</v>
      </c>
      <c r="AN19" s="16" t="e">
        <f>IF('FIXED COSTS'!$B$12&lt;&gt;"",0,IF(AND((COLUMN()-1)&gt;='FIXED COSTS'!$E$14,(COLUMN()-1)&lt;='FIXED COSTS'!$F$14),'FIXED COSTS'!$L$14,0))</f>
        <v>#N/A</v>
      </c>
      <c r="AO19" s="16" t="e">
        <f>IF('FIXED COSTS'!$B$12&lt;&gt;"",0,IF(AND((COLUMN()-1)&gt;='FIXED COSTS'!$E$14,(COLUMN()-1)&lt;='FIXED COSTS'!$F$14),'FIXED COSTS'!$L$14,0))</f>
        <v>#N/A</v>
      </c>
      <c r="AP19" s="16" t="e">
        <f>IF('FIXED COSTS'!$B$12&lt;&gt;"",0,IF(AND((COLUMN()-1)&gt;='FIXED COSTS'!$E$14,(COLUMN()-1)&lt;='FIXED COSTS'!$F$14),'FIXED COSTS'!$L$14,0))</f>
        <v>#N/A</v>
      </c>
      <c r="AQ19" s="16" t="e">
        <f>IF('FIXED COSTS'!$B$12&lt;&gt;"",0,IF(AND((COLUMN()-1)&gt;='FIXED COSTS'!$E$14,(COLUMN()-1)&lt;='FIXED COSTS'!$F$14),'FIXED COSTS'!$L$14,0))</f>
        <v>#N/A</v>
      </c>
      <c r="AR19" s="16" t="e">
        <f>IF('FIXED COSTS'!$B$12&lt;&gt;"",0,IF(AND((COLUMN()-1)&gt;='FIXED COSTS'!$E$14,(COLUMN()-1)&lt;='FIXED COSTS'!$F$14),'FIXED COSTS'!$L$14,0))</f>
        <v>#N/A</v>
      </c>
      <c r="AS19" s="16" t="e">
        <f>IF('FIXED COSTS'!$B$12&lt;&gt;"",0,IF(AND((COLUMN()-1)&gt;='FIXED COSTS'!$E$14,(COLUMN()-1)&lt;='FIXED COSTS'!$F$14),'FIXED COSTS'!$L$14,0))</f>
        <v>#N/A</v>
      </c>
      <c r="AT19" s="16" t="e">
        <f>IF('FIXED COSTS'!$B$12&lt;&gt;"",0,IF(AND((COLUMN()-1)&gt;='FIXED COSTS'!$E$14,(COLUMN()-1)&lt;='FIXED COSTS'!$F$14),'FIXED COSTS'!$L$14,0))</f>
        <v>#N/A</v>
      </c>
      <c r="AU19" s="16" t="e">
        <f>IF('FIXED COSTS'!$B$12&lt;&gt;"",0,IF(AND((COLUMN()-1)&gt;='FIXED COSTS'!$E$14,(COLUMN()-1)&lt;='FIXED COSTS'!$F$14),'FIXED COSTS'!$L$14,0))</f>
        <v>#N/A</v>
      </c>
      <c r="AV19" s="16" t="e">
        <f>IF('FIXED COSTS'!$B$12&lt;&gt;"",0,IF(AND((COLUMN()-1)&gt;='FIXED COSTS'!$E$14,(COLUMN()-1)&lt;='FIXED COSTS'!$F$14),'FIXED COSTS'!$L$14,0))</f>
        <v>#N/A</v>
      </c>
      <c r="AW19" s="16" t="e">
        <f>IF('FIXED COSTS'!$B$12&lt;&gt;"",0,IF(AND((COLUMN()-1)&gt;='FIXED COSTS'!$E$14,(COLUMN()-1)&lt;='FIXED COSTS'!$F$14),'FIXED COSTS'!$L$14,0))</f>
        <v>#N/A</v>
      </c>
      <c r="AX19" s="16" t="e">
        <f>IF('FIXED COSTS'!$B$12&lt;&gt;"",0,IF(AND((COLUMN()-1)&gt;='FIXED COSTS'!$E$14,(COLUMN()-1)&lt;='FIXED COSTS'!$F$14),'FIXED COSTS'!$L$14,0))</f>
        <v>#N/A</v>
      </c>
      <c r="AY19" s="16" t="e">
        <f>IF('FIXED COSTS'!$B$12&lt;&gt;"",0,IF(AND((COLUMN()-1)&gt;='FIXED COSTS'!$E$14,(COLUMN()-1)&lt;='FIXED COSTS'!$F$14),'FIXED COSTS'!$L$14,0))</f>
        <v>#N/A</v>
      </c>
      <c r="AZ19" s="16" t="e">
        <f>IF('FIXED COSTS'!$B$12&lt;&gt;"",0,IF(AND((COLUMN()-1)&gt;='FIXED COSTS'!$E$14,(COLUMN()-1)&lt;='FIXED COSTS'!$F$14),'FIXED COSTS'!$L$14,0))</f>
        <v>#N/A</v>
      </c>
      <c r="BA19" s="16" t="e">
        <f>IF('FIXED COSTS'!$B$12&lt;&gt;"",0,IF(AND((COLUMN()-1)&gt;='FIXED COSTS'!$E$14,(COLUMN()-1)&lt;='FIXED COSTS'!$F$14),'FIXED COSTS'!$L$14,0))</f>
        <v>#N/A</v>
      </c>
    </row>
    <row r="20" spans="1:53" x14ac:dyDescent="0.35">
      <c r="A20" s="50" t="s">
        <v>282</v>
      </c>
      <c r="B20" s="67" t="str">
        <f>IF(AND((COLUMN()-1)&gt;='FIXED COSTS'!$E$15,(COLUMN()-1)&lt;='FIXED COSTS'!$F$15),'FIXED COSTS'!$L$15,0)</f>
        <v/>
      </c>
      <c r="C20" s="67" t="str">
        <f>IF(AND((COLUMN()-1)&gt;='FIXED COSTS'!$E$15,(COLUMN()-1)&lt;='FIXED COSTS'!$F$15),'FIXED COSTS'!$L$15,0)</f>
        <v/>
      </c>
      <c r="D20" s="67" t="str">
        <f>IF(AND((COLUMN()-1)&gt;='FIXED COSTS'!$E$15,(COLUMN()-1)&lt;='FIXED COSTS'!$F$15),'FIXED COSTS'!$L$15,0)</f>
        <v/>
      </c>
      <c r="E20" s="67" t="str">
        <f>IF(AND((COLUMN()-1)&gt;='FIXED COSTS'!$E$15,(COLUMN()-1)&lt;='FIXED COSTS'!$F$15),'FIXED COSTS'!$L$15,0)</f>
        <v/>
      </c>
      <c r="F20" s="67" t="str">
        <f>IF(AND((COLUMN()-1)&gt;='FIXED COSTS'!$E$15,(COLUMN()-1)&lt;='FIXED COSTS'!$F$15),'FIXED COSTS'!$L$15,0)</f>
        <v/>
      </c>
      <c r="G20" s="67" t="str">
        <f>IF(AND((COLUMN()-1)&gt;='FIXED COSTS'!$E$15,(COLUMN()-1)&lt;='FIXED COSTS'!$F$15),'FIXED COSTS'!$L$15,0)</f>
        <v/>
      </c>
      <c r="H20" s="67" t="str">
        <f>IF(AND((COLUMN()-1)&gt;='FIXED COSTS'!$E$15,(COLUMN()-1)&lt;='FIXED COSTS'!$F$15),'FIXED COSTS'!$L$15,0)</f>
        <v/>
      </c>
      <c r="I20" s="67" t="str">
        <f>IF(AND((COLUMN()-1)&gt;='FIXED COSTS'!$E$15,(COLUMN()-1)&lt;='FIXED COSTS'!$F$15),'FIXED COSTS'!$L$15,0)</f>
        <v/>
      </c>
      <c r="J20" s="67" t="str">
        <f>IF(AND((COLUMN()-1)&gt;='FIXED COSTS'!$E$15,(COLUMN()-1)&lt;='FIXED COSTS'!$F$15),'FIXED COSTS'!$L$15,0)</f>
        <v/>
      </c>
      <c r="K20" s="67" t="str">
        <f>IF(AND((COLUMN()-1)&gt;='FIXED COSTS'!$E$15,(COLUMN()-1)&lt;='FIXED COSTS'!$F$15),'FIXED COSTS'!$L$15,0)</f>
        <v/>
      </c>
      <c r="L20" s="67" t="str">
        <f>IF(AND((COLUMN()-1)&gt;='FIXED COSTS'!$E$15,(COLUMN()-1)&lt;='FIXED COSTS'!$F$15),'FIXED COSTS'!$L$15,0)</f>
        <v/>
      </c>
      <c r="M20" s="67" t="str">
        <f>IF(AND((COLUMN()-1)&gt;='FIXED COSTS'!$E$15,(COLUMN()-1)&lt;='FIXED COSTS'!$F$15),'FIXED COSTS'!$L$15,0)</f>
        <v/>
      </c>
      <c r="N20" s="67" t="str">
        <f>IF(AND((COLUMN()-1)&gt;='FIXED COSTS'!$E$15,(COLUMN()-1)&lt;='FIXED COSTS'!$F$15),'FIXED COSTS'!$L$15,0)</f>
        <v/>
      </c>
      <c r="O20" s="67" t="str">
        <f>IF(AND((COLUMN()-1)&gt;='FIXED COSTS'!$E$15,(COLUMN()-1)&lt;='FIXED COSTS'!$F$15),'FIXED COSTS'!$L$15,0)</f>
        <v/>
      </c>
      <c r="P20" s="67" t="str">
        <f>IF(AND((COLUMN()-1)&gt;='FIXED COSTS'!$E$15,(COLUMN()-1)&lt;='FIXED COSTS'!$F$15),'FIXED COSTS'!$L$15,0)</f>
        <v/>
      </c>
      <c r="Q20" s="67" t="str">
        <f>IF(AND((COLUMN()-1)&gt;='FIXED COSTS'!$E$15,(COLUMN()-1)&lt;='FIXED COSTS'!$F$15),'FIXED COSTS'!$L$15,0)</f>
        <v/>
      </c>
      <c r="R20" s="67" t="str">
        <f>IF(AND((COLUMN()-1)&gt;='FIXED COSTS'!$E$15,(COLUMN()-1)&lt;='FIXED COSTS'!$F$15),'FIXED COSTS'!$L$15,0)</f>
        <v/>
      </c>
      <c r="S20" s="67" t="str">
        <f>IF(AND((COLUMN()-1)&gt;='FIXED COSTS'!$E$15,(COLUMN()-1)&lt;='FIXED COSTS'!$F$15),'FIXED COSTS'!$L$15,0)</f>
        <v/>
      </c>
      <c r="T20" s="67" t="str">
        <f>IF(AND((COLUMN()-1)&gt;='FIXED COSTS'!$E$15,(COLUMN()-1)&lt;='FIXED COSTS'!$F$15),'FIXED COSTS'!$L$15,0)</f>
        <v/>
      </c>
      <c r="U20" s="67" t="str">
        <f>IF(AND((COLUMN()-1)&gt;='FIXED COSTS'!$E$15,(COLUMN()-1)&lt;='FIXED COSTS'!$F$15),'FIXED COSTS'!$L$15,0)</f>
        <v/>
      </c>
      <c r="V20" s="67" t="str">
        <f>IF(AND((COLUMN()-1)&gt;='FIXED COSTS'!$E$15,(COLUMN()-1)&lt;='FIXED COSTS'!$F$15),'FIXED COSTS'!$L$15,0)</f>
        <v/>
      </c>
      <c r="W20" s="67" t="str">
        <f>IF(AND((COLUMN()-1)&gt;='FIXED COSTS'!$E$15,(COLUMN()-1)&lt;='FIXED COSTS'!$F$15),'FIXED COSTS'!$L$15,0)</f>
        <v/>
      </c>
      <c r="X20" s="67" t="str">
        <f>IF(AND((COLUMN()-1)&gt;='FIXED COSTS'!$E$15,(COLUMN()-1)&lt;='FIXED COSTS'!$F$15),'FIXED COSTS'!$L$15,0)</f>
        <v/>
      </c>
      <c r="Y20" s="67" t="str">
        <f>IF(AND((COLUMN()-1)&gt;='FIXED COSTS'!$E$15,(COLUMN()-1)&lt;='FIXED COSTS'!$F$15),'FIXED COSTS'!$L$15,0)</f>
        <v/>
      </c>
      <c r="Z20" s="67" t="str">
        <f>IF(AND((COLUMN()-1)&gt;='FIXED COSTS'!$E$15,(COLUMN()-1)&lt;='FIXED COSTS'!$F$15),'FIXED COSTS'!$L$15,0)</f>
        <v/>
      </c>
      <c r="AA20" s="67" t="str">
        <f>IF(AND((COLUMN()-1)&gt;='FIXED COSTS'!$E$15,(COLUMN()-1)&lt;='FIXED COSTS'!$F$15),'FIXED COSTS'!$L$15,0)</f>
        <v/>
      </c>
      <c r="AB20" s="67" t="str">
        <f>IF(AND((COLUMN()-1)&gt;='FIXED COSTS'!$E$15,(COLUMN()-1)&lt;='FIXED COSTS'!$F$15),'FIXED COSTS'!$L$15,0)</f>
        <v/>
      </c>
      <c r="AC20" s="67" t="str">
        <f>IF(AND((COLUMN()-1)&gt;='FIXED COSTS'!$E$15,(COLUMN()-1)&lt;='FIXED COSTS'!$F$15),'FIXED COSTS'!$L$15,0)</f>
        <v/>
      </c>
      <c r="AD20" s="67" t="str">
        <f>IF(AND((COLUMN()-1)&gt;='FIXED COSTS'!$E$15,(COLUMN()-1)&lt;='FIXED COSTS'!$F$15),'FIXED COSTS'!$L$15,0)</f>
        <v/>
      </c>
      <c r="AE20" s="67" t="str">
        <f>IF(AND((COLUMN()-1)&gt;='FIXED COSTS'!$E$15,(COLUMN()-1)&lt;='FIXED COSTS'!$F$15),'FIXED COSTS'!$L$15,0)</f>
        <v/>
      </c>
      <c r="AF20" s="67" t="str">
        <f>IF(AND((COLUMN()-1)&gt;='FIXED COSTS'!$E$15,(COLUMN()-1)&lt;='FIXED COSTS'!$F$15),'FIXED COSTS'!$L$15,0)</f>
        <v/>
      </c>
      <c r="AG20" s="67" t="str">
        <f>IF(AND((COLUMN()-1)&gt;='FIXED COSTS'!$E$15,(COLUMN()-1)&lt;='FIXED COSTS'!$F$15),'FIXED COSTS'!$L$15,0)</f>
        <v/>
      </c>
      <c r="AH20" s="67" t="str">
        <f>IF(AND((COLUMN()-1)&gt;='FIXED COSTS'!$E$15,(COLUMN()-1)&lt;='FIXED COSTS'!$F$15),'FIXED COSTS'!$L$15,0)</f>
        <v/>
      </c>
      <c r="AI20" s="67" t="str">
        <f>IF(AND((COLUMN()-1)&gt;='FIXED COSTS'!$E$15,(COLUMN()-1)&lt;='FIXED COSTS'!$F$15),'FIXED COSTS'!$L$15,0)</f>
        <v/>
      </c>
      <c r="AJ20" s="67" t="str">
        <f>IF(AND((COLUMN()-1)&gt;='FIXED COSTS'!$E$15,(COLUMN()-1)&lt;='FIXED COSTS'!$F$15),'FIXED COSTS'!$L$15,0)</f>
        <v/>
      </c>
      <c r="AK20" s="67" t="str">
        <f>IF(AND((COLUMN()-1)&gt;='FIXED COSTS'!$E$15,(COLUMN()-1)&lt;='FIXED COSTS'!$F$15),'FIXED COSTS'!$L$15,0)</f>
        <v/>
      </c>
      <c r="AL20" s="67" t="str">
        <f>IF(AND((COLUMN()-1)&gt;='FIXED COSTS'!$E$15,(COLUMN()-1)&lt;='FIXED COSTS'!$F$15),'FIXED COSTS'!$L$15,0)</f>
        <v/>
      </c>
      <c r="AM20" s="67" t="str">
        <f>IF(AND((COLUMN()-1)&gt;='FIXED COSTS'!$E$15,(COLUMN()-1)&lt;='FIXED COSTS'!$F$15),'FIXED COSTS'!$L$15,0)</f>
        <v/>
      </c>
      <c r="AN20" s="67" t="str">
        <f>IF(AND((COLUMN()-1)&gt;='FIXED COSTS'!$E$15,(COLUMN()-1)&lt;='FIXED COSTS'!$F$15),'FIXED COSTS'!$L$15,0)</f>
        <v/>
      </c>
      <c r="AO20" s="67" t="str">
        <f>IF(AND((COLUMN()-1)&gt;='FIXED COSTS'!$E$15,(COLUMN()-1)&lt;='FIXED COSTS'!$F$15),'FIXED COSTS'!$L$15,0)</f>
        <v/>
      </c>
      <c r="AP20" s="67" t="str">
        <f>IF(AND((COLUMN()-1)&gt;='FIXED COSTS'!$E$15,(COLUMN()-1)&lt;='FIXED COSTS'!$F$15),'FIXED COSTS'!$L$15,0)</f>
        <v/>
      </c>
      <c r="AQ20" s="67" t="str">
        <f>IF(AND((COLUMN()-1)&gt;='FIXED COSTS'!$E$15,(COLUMN()-1)&lt;='FIXED COSTS'!$F$15),'FIXED COSTS'!$L$15,0)</f>
        <v/>
      </c>
      <c r="AR20" s="67" t="str">
        <f>IF(AND((COLUMN()-1)&gt;='FIXED COSTS'!$E$15,(COLUMN()-1)&lt;='FIXED COSTS'!$F$15),'FIXED COSTS'!$L$15,0)</f>
        <v/>
      </c>
      <c r="AS20" s="67" t="str">
        <f>IF(AND((COLUMN()-1)&gt;='FIXED COSTS'!$E$15,(COLUMN()-1)&lt;='FIXED COSTS'!$F$15),'FIXED COSTS'!$L$15,0)</f>
        <v/>
      </c>
      <c r="AT20" s="67" t="str">
        <f>IF(AND((COLUMN()-1)&gt;='FIXED COSTS'!$E$15,(COLUMN()-1)&lt;='FIXED COSTS'!$F$15),'FIXED COSTS'!$L$15,0)</f>
        <v/>
      </c>
      <c r="AU20" s="67" t="str">
        <f>IF(AND((COLUMN()-1)&gt;='FIXED COSTS'!$E$15,(COLUMN()-1)&lt;='FIXED COSTS'!$F$15),'FIXED COSTS'!$L$15,0)</f>
        <v/>
      </c>
      <c r="AV20" s="67" t="str">
        <f>IF(AND((COLUMN()-1)&gt;='FIXED COSTS'!$E$15,(COLUMN()-1)&lt;='FIXED COSTS'!$F$15),'FIXED COSTS'!$L$15,0)</f>
        <v/>
      </c>
      <c r="AW20" s="67" t="str">
        <f>IF(AND((COLUMN()-1)&gt;='FIXED COSTS'!$E$15,(COLUMN()-1)&lt;='FIXED COSTS'!$F$15),'FIXED COSTS'!$L$15,0)</f>
        <v/>
      </c>
      <c r="AX20" s="67" t="str">
        <f>IF(AND((COLUMN()-1)&gt;='FIXED COSTS'!$E$15,(COLUMN()-1)&lt;='FIXED COSTS'!$F$15),'FIXED COSTS'!$L$15,0)</f>
        <v/>
      </c>
      <c r="AY20" s="67" t="str">
        <f>IF(AND((COLUMN()-1)&gt;='FIXED COSTS'!$E$15,(COLUMN()-1)&lt;='FIXED COSTS'!$F$15),'FIXED COSTS'!$L$15,0)</f>
        <v/>
      </c>
      <c r="AZ20" s="67" t="str">
        <f>IF(AND((COLUMN()-1)&gt;='FIXED COSTS'!$E$15,(COLUMN()-1)&lt;='FIXED COSTS'!$F$15),'FIXED COSTS'!$L$15,0)</f>
        <v/>
      </c>
      <c r="BA20" s="67" t="str">
        <f>IF(AND((COLUMN()-1)&gt;='FIXED COSTS'!$E$15,(COLUMN()-1)&lt;='FIXED COSTS'!$F$15),'FIXED COSTS'!$L$15,0)</f>
        <v/>
      </c>
    </row>
    <row r="21" spans="1:53" x14ac:dyDescent="0.35">
      <c r="A21" s="38" t="s">
        <v>283</v>
      </c>
      <c r="B21" s="16" t="e">
        <f>IF('FIXED COSTS'!$B$15&lt;&gt;"",0,IF(AND((COLUMN()-1)&gt;='FIXED COSTS'!$E$16,(COLUMN()-1)&lt;='FIXED COSTS'!$F$16),'FIXED COSTS'!$L$16,0))</f>
        <v>#N/A</v>
      </c>
      <c r="C21" s="16" t="e">
        <f>IF('FIXED COSTS'!$B$15&lt;&gt;"",0,IF(AND((COLUMN()-1)&gt;='FIXED COSTS'!$E$16,(COLUMN()-1)&lt;='FIXED COSTS'!$F$16),'FIXED COSTS'!$L$16,0))</f>
        <v>#N/A</v>
      </c>
      <c r="D21" s="16" t="e">
        <f>IF('FIXED COSTS'!$B$15&lt;&gt;"",0,IF(AND((COLUMN()-1)&gt;='FIXED COSTS'!$E$16,(COLUMN()-1)&lt;='FIXED COSTS'!$F$16),'FIXED COSTS'!$L$16,0))</f>
        <v>#N/A</v>
      </c>
      <c r="E21" s="16" t="e">
        <f>IF('FIXED COSTS'!$B$15&lt;&gt;"",0,IF(AND((COLUMN()-1)&gt;='FIXED COSTS'!$E$16,(COLUMN()-1)&lt;='FIXED COSTS'!$F$16),'FIXED COSTS'!$L$16,0))</f>
        <v>#N/A</v>
      </c>
      <c r="F21" s="16" t="e">
        <f>IF('FIXED COSTS'!$B$15&lt;&gt;"",0,IF(AND((COLUMN()-1)&gt;='FIXED COSTS'!$E$16,(COLUMN()-1)&lt;='FIXED COSTS'!$F$16),'FIXED COSTS'!$L$16,0))</f>
        <v>#N/A</v>
      </c>
      <c r="G21" s="16" t="e">
        <f>IF('FIXED COSTS'!$B$15&lt;&gt;"",0,IF(AND((COLUMN()-1)&gt;='FIXED COSTS'!$E$16,(COLUMN()-1)&lt;='FIXED COSTS'!$F$16),'FIXED COSTS'!$L$16,0))</f>
        <v>#N/A</v>
      </c>
      <c r="H21" s="16" t="e">
        <f>IF('FIXED COSTS'!$B$15&lt;&gt;"",0,IF(AND((COLUMN()-1)&gt;='FIXED COSTS'!$E$16,(COLUMN()-1)&lt;='FIXED COSTS'!$F$16),'FIXED COSTS'!$L$16,0))</f>
        <v>#N/A</v>
      </c>
      <c r="I21" s="16" t="e">
        <f>IF('FIXED COSTS'!$B$15&lt;&gt;"",0,IF(AND((COLUMN()-1)&gt;='FIXED COSTS'!$E$16,(COLUMN()-1)&lt;='FIXED COSTS'!$F$16),'FIXED COSTS'!$L$16,0))</f>
        <v>#N/A</v>
      </c>
      <c r="J21" s="16" t="e">
        <f>IF('FIXED COSTS'!$B$15&lt;&gt;"",0,IF(AND((COLUMN()-1)&gt;='FIXED COSTS'!$E$16,(COLUMN()-1)&lt;='FIXED COSTS'!$F$16),'FIXED COSTS'!$L$16,0))</f>
        <v>#N/A</v>
      </c>
      <c r="K21" s="16" t="e">
        <f>IF('FIXED COSTS'!$B$15&lt;&gt;"",0,IF(AND((COLUMN()-1)&gt;='FIXED COSTS'!$E$16,(COLUMN()-1)&lt;='FIXED COSTS'!$F$16),'FIXED COSTS'!$L$16,0))</f>
        <v>#N/A</v>
      </c>
      <c r="L21" s="16" t="e">
        <f>IF('FIXED COSTS'!$B$15&lt;&gt;"",0,IF(AND((COLUMN()-1)&gt;='FIXED COSTS'!$E$16,(COLUMN()-1)&lt;='FIXED COSTS'!$F$16),'FIXED COSTS'!$L$16,0))</f>
        <v>#N/A</v>
      </c>
      <c r="M21" s="16" t="e">
        <f>IF('FIXED COSTS'!$B$15&lt;&gt;"",0,IF(AND((COLUMN()-1)&gt;='FIXED COSTS'!$E$16,(COLUMN()-1)&lt;='FIXED COSTS'!$F$16),'FIXED COSTS'!$L$16,0))</f>
        <v>#N/A</v>
      </c>
      <c r="N21" s="16" t="e">
        <f>IF('FIXED COSTS'!$B$15&lt;&gt;"",0,IF(AND((COLUMN()-1)&gt;='FIXED COSTS'!$E$16,(COLUMN()-1)&lt;='FIXED COSTS'!$F$16),'FIXED COSTS'!$L$16,0))</f>
        <v>#N/A</v>
      </c>
      <c r="O21" s="16" t="e">
        <f>IF('FIXED COSTS'!$B$15&lt;&gt;"",0,IF(AND((COLUMN()-1)&gt;='FIXED COSTS'!$E$16,(COLUMN()-1)&lt;='FIXED COSTS'!$F$16),'FIXED COSTS'!$L$16,0))</f>
        <v>#N/A</v>
      </c>
      <c r="P21" s="16" t="e">
        <f>IF('FIXED COSTS'!$B$15&lt;&gt;"",0,IF(AND((COLUMN()-1)&gt;='FIXED COSTS'!$E$16,(COLUMN()-1)&lt;='FIXED COSTS'!$F$16),'FIXED COSTS'!$L$16,0))</f>
        <v>#N/A</v>
      </c>
      <c r="Q21" s="16" t="e">
        <f>IF('FIXED COSTS'!$B$15&lt;&gt;"",0,IF(AND((COLUMN()-1)&gt;='FIXED COSTS'!$E$16,(COLUMN()-1)&lt;='FIXED COSTS'!$F$16),'FIXED COSTS'!$L$16,0))</f>
        <v>#N/A</v>
      </c>
      <c r="R21" s="16" t="e">
        <f>IF('FIXED COSTS'!$B$15&lt;&gt;"",0,IF(AND((COLUMN()-1)&gt;='FIXED COSTS'!$E$16,(COLUMN()-1)&lt;='FIXED COSTS'!$F$16),'FIXED COSTS'!$L$16,0))</f>
        <v>#N/A</v>
      </c>
      <c r="S21" s="16" t="e">
        <f>IF('FIXED COSTS'!$B$15&lt;&gt;"",0,IF(AND((COLUMN()-1)&gt;='FIXED COSTS'!$E$16,(COLUMN()-1)&lt;='FIXED COSTS'!$F$16),'FIXED COSTS'!$L$16,0))</f>
        <v>#N/A</v>
      </c>
      <c r="T21" s="16" t="e">
        <f>IF('FIXED COSTS'!$B$15&lt;&gt;"",0,IF(AND((COLUMN()-1)&gt;='FIXED COSTS'!$E$16,(COLUMN()-1)&lt;='FIXED COSTS'!$F$16),'FIXED COSTS'!$L$16,0))</f>
        <v>#N/A</v>
      </c>
      <c r="U21" s="16" t="e">
        <f>IF('FIXED COSTS'!$B$15&lt;&gt;"",0,IF(AND((COLUMN()-1)&gt;='FIXED COSTS'!$E$16,(COLUMN()-1)&lt;='FIXED COSTS'!$F$16),'FIXED COSTS'!$L$16,0))</f>
        <v>#N/A</v>
      </c>
      <c r="V21" s="16" t="e">
        <f>IF('FIXED COSTS'!$B$15&lt;&gt;"",0,IF(AND((COLUMN()-1)&gt;='FIXED COSTS'!$E$16,(COLUMN()-1)&lt;='FIXED COSTS'!$F$16),'FIXED COSTS'!$L$16,0))</f>
        <v>#N/A</v>
      </c>
      <c r="W21" s="16" t="e">
        <f>IF('FIXED COSTS'!$B$15&lt;&gt;"",0,IF(AND((COLUMN()-1)&gt;='FIXED COSTS'!$E$16,(COLUMN()-1)&lt;='FIXED COSTS'!$F$16),'FIXED COSTS'!$L$16,0))</f>
        <v>#N/A</v>
      </c>
      <c r="X21" s="16" t="e">
        <f>IF('FIXED COSTS'!$B$15&lt;&gt;"",0,IF(AND((COLUMN()-1)&gt;='FIXED COSTS'!$E$16,(COLUMN()-1)&lt;='FIXED COSTS'!$F$16),'FIXED COSTS'!$L$16,0))</f>
        <v>#N/A</v>
      </c>
      <c r="Y21" s="16" t="e">
        <f>IF('FIXED COSTS'!$B$15&lt;&gt;"",0,IF(AND((COLUMN()-1)&gt;='FIXED COSTS'!$E$16,(COLUMN()-1)&lt;='FIXED COSTS'!$F$16),'FIXED COSTS'!$L$16,0))</f>
        <v>#N/A</v>
      </c>
      <c r="Z21" s="16" t="e">
        <f>IF('FIXED COSTS'!$B$15&lt;&gt;"",0,IF(AND((COLUMN()-1)&gt;='FIXED COSTS'!$E$16,(COLUMN()-1)&lt;='FIXED COSTS'!$F$16),'FIXED COSTS'!$L$16,0))</f>
        <v>#N/A</v>
      </c>
      <c r="AA21" s="16" t="e">
        <f>IF('FIXED COSTS'!$B$15&lt;&gt;"",0,IF(AND((COLUMN()-1)&gt;='FIXED COSTS'!$E$16,(COLUMN()-1)&lt;='FIXED COSTS'!$F$16),'FIXED COSTS'!$L$16,0))</f>
        <v>#N/A</v>
      </c>
      <c r="AB21" s="16" t="e">
        <f>IF('FIXED COSTS'!$B$15&lt;&gt;"",0,IF(AND((COLUMN()-1)&gt;='FIXED COSTS'!$E$16,(COLUMN()-1)&lt;='FIXED COSTS'!$F$16),'FIXED COSTS'!$L$16,0))</f>
        <v>#N/A</v>
      </c>
      <c r="AC21" s="16" t="e">
        <f>IF('FIXED COSTS'!$B$15&lt;&gt;"",0,IF(AND((COLUMN()-1)&gt;='FIXED COSTS'!$E$16,(COLUMN()-1)&lt;='FIXED COSTS'!$F$16),'FIXED COSTS'!$L$16,0))</f>
        <v>#N/A</v>
      </c>
      <c r="AD21" s="16" t="e">
        <f>IF('FIXED COSTS'!$B$15&lt;&gt;"",0,IF(AND((COLUMN()-1)&gt;='FIXED COSTS'!$E$16,(COLUMN()-1)&lt;='FIXED COSTS'!$F$16),'FIXED COSTS'!$L$16,0))</f>
        <v>#N/A</v>
      </c>
      <c r="AE21" s="16" t="e">
        <f>IF('FIXED COSTS'!$B$15&lt;&gt;"",0,IF(AND((COLUMN()-1)&gt;='FIXED COSTS'!$E$16,(COLUMN()-1)&lt;='FIXED COSTS'!$F$16),'FIXED COSTS'!$L$16,0))</f>
        <v>#N/A</v>
      </c>
      <c r="AF21" s="16" t="e">
        <f>IF('FIXED COSTS'!$B$15&lt;&gt;"",0,IF(AND((COLUMN()-1)&gt;='FIXED COSTS'!$E$16,(COLUMN()-1)&lt;='FIXED COSTS'!$F$16),'FIXED COSTS'!$L$16,0))</f>
        <v>#N/A</v>
      </c>
      <c r="AG21" s="16" t="e">
        <f>IF('FIXED COSTS'!$B$15&lt;&gt;"",0,IF(AND((COLUMN()-1)&gt;='FIXED COSTS'!$E$16,(COLUMN()-1)&lt;='FIXED COSTS'!$F$16),'FIXED COSTS'!$L$16,0))</f>
        <v>#N/A</v>
      </c>
      <c r="AH21" s="16" t="e">
        <f>IF('FIXED COSTS'!$B$15&lt;&gt;"",0,IF(AND((COLUMN()-1)&gt;='FIXED COSTS'!$E$16,(COLUMN()-1)&lt;='FIXED COSTS'!$F$16),'FIXED COSTS'!$L$16,0))</f>
        <v>#N/A</v>
      </c>
      <c r="AI21" s="16" t="e">
        <f>IF('FIXED COSTS'!$B$15&lt;&gt;"",0,IF(AND((COLUMN()-1)&gt;='FIXED COSTS'!$E$16,(COLUMN()-1)&lt;='FIXED COSTS'!$F$16),'FIXED COSTS'!$L$16,0))</f>
        <v>#N/A</v>
      </c>
      <c r="AJ21" s="16" t="e">
        <f>IF('FIXED COSTS'!$B$15&lt;&gt;"",0,IF(AND((COLUMN()-1)&gt;='FIXED COSTS'!$E$16,(COLUMN()-1)&lt;='FIXED COSTS'!$F$16),'FIXED COSTS'!$L$16,0))</f>
        <v>#N/A</v>
      </c>
      <c r="AK21" s="16" t="e">
        <f>IF('FIXED COSTS'!$B$15&lt;&gt;"",0,IF(AND((COLUMN()-1)&gt;='FIXED COSTS'!$E$16,(COLUMN()-1)&lt;='FIXED COSTS'!$F$16),'FIXED COSTS'!$L$16,0))</f>
        <v>#N/A</v>
      </c>
      <c r="AL21" s="16" t="e">
        <f>IF('FIXED COSTS'!$B$15&lt;&gt;"",0,IF(AND((COLUMN()-1)&gt;='FIXED COSTS'!$E$16,(COLUMN()-1)&lt;='FIXED COSTS'!$F$16),'FIXED COSTS'!$L$16,0))</f>
        <v>#N/A</v>
      </c>
      <c r="AM21" s="16" t="e">
        <f>IF('FIXED COSTS'!$B$15&lt;&gt;"",0,IF(AND((COLUMN()-1)&gt;='FIXED COSTS'!$E$16,(COLUMN()-1)&lt;='FIXED COSTS'!$F$16),'FIXED COSTS'!$L$16,0))</f>
        <v>#N/A</v>
      </c>
      <c r="AN21" s="16" t="e">
        <f>IF('FIXED COSTS'!$B$15&lt;&gt;"",0,IF(AND((COLUMN()-1)&gt;='FIXED COSTS'!$E$16,(COLUMN()-1)&lt;='FIXED COSTS'!$F$16),'FIXED COSTS'!$L$16,0))</f>
        <v>#N/A</v>
      </c>
      <c r="AO21" s="16" t="e">
        <f>IF('FIXED COSTS'!$B$15&lt;&gt;"",0,IF(AND((COLUMN()-1)&gt;='FIXED COSTS'!$E$16,(COLUMN()-1)&lt;='FIXED COSTS'!$F$16),'FIXED COSTS'!$L$16,0))</f>
        <v>#N/A</v>
      </c>
      <c r="AP21" s="16" t="e">
        <f>IF('FIXED COSTS'!$B$15&lt;&gt;"",0,IF(AND((COLUMN()-1)&gt;='FIXED COSTS'!$E$16,(COLUMN()-1)&lt;='FIXED COSTS'!$F$16),'FIXED COSTS'!$L$16,0))</f>
        <v>#N/A</v>
      </c>
      <c r="AQ21" s="16" t="e">
        <f>IF('FIXED COSTS'!$B$15&lt;&gt;"",0,IF(AND((COLUMN()-1)&gt;='FIXED COSTS'!$E$16,(COLUMN()-1)&lt;='FIXED COSTS'!$F$16),'FIXED COSTS'!$L$16,0))</f>
        <v>#N/A</v>
      </c>
      <c r="AR21" s="16" t="e">
        <f>IF('FIXED COSTS'!$B$15&lt;&gt;"",0,IF(AND((COLUMN()-1)&gt;='FIXED COSTS'!$E$16,(COLUMN()-1)&lt;='FIXED COSTS'!$F$16),'FIXED COSTS'!$L$16,0))</f>
        <v>#N/A</v>
      </c>
      <c r="AS21" s="16" t="e">
        <f>IF('FIXED COSTS'!$B$15&lt;&gt;"",0,IF(AND((COLUMN()-1)&gt;='FIXED COSTS'!$E$16,(COLUMN()-1)&lt;='FIXED COSTS'!$F$16),'FIXED COSTS'!$L$16,0))</f>
        <v>#N/A</v>
      </c>
      <c r="AT21" s="16" t="e">
        <f>IF('FIXED COSTS'!$B$15&lt;&gt;"",0,IF(AND((COLUMN()-1)&gt;='FIXED COSTS'!$E$16,(COLUMN()-1)&lt;='FIXED COSTS'!$F$16),'FIXED COSTS'!$L$16,0))</f>
        <v>#N/A</v>
      </c>
      <c r="AU21" s="16" t="e">
        <f>IF('FIXED COSTS'!$B$15&lt;&gt;"",0,IF(AND((COLUMN()-1)&gt;='FIXED COSTS'!$E$16,(COLUMN()-1)&lt;='FIXED COSTS'!$F$16),'FIXED COSTS'!$L$16,0))</f>
        <v>#N/A</v>
      </c>
      <c r="AV21" s="16" t="e">
        <f>IF('FIXED COSTS'!$B$15&lt;&gt;"",0,IF(AND((COLUMN()-1)&gt;='FIXED COSTS'!$E$16,(COLUMN()-1)&lt;='FIXED COSTS'!$F$16),'FIXED COSTS'!$L$16,0))</f>
        <v>#N/A</v>
      </c>
      <c r="AW21" s="16" t="e">
        <f>IF('FIXED COSTS'!$B$15&lt;&gt;"",0,IF(AND((COLUMN()-1)&gt;='FIXED COSTS'!$E$16,(COLUMN()-1)&lt;='FIXED COSTS'!$F$16),'FIXED COSTS'!$L$16,0))</f>
        <v>#N/A</v>
      </c>
      <c r="AX21" s="16" t="e">
        <f>IF('FIXED COSTS'!$B$15&lt;&gt;"",0,IF(AND((COLUMN()-1)&gt;='FIXED COSTS'!$E$16,(COLUMN()-1)&lt;='FIXED COSTS'!$F$16),'FIXED COSTS'!$L$16,0))</f>
        <v>#N/A</v>
      </c>
      <c r="AY21" s="16" t="e">
        <f>IF('FIXED COSTS'!$B$15&lt;&gt;"",0,IF(AND((COLUMN()-1)&gt;='FIXED COSTS'!$E$16,(COLUMN()-1)&lt;='FIXED COSTS'!$F$16),'FIXED COSTS'!$L$16,0))</f>
        <v>#N/A</v>
      </c>
      <c r="AZ21" s="16" t="e">
        <f>IF('FIXED COSTS'!$B$15&lt;&gt;"",0,IF(AND((COLUMN()-1)&gt;='FIXED COSTS'!$E$16,(COLUMN()-1)&lt;='FIXED COSTS'!$F$16),'FIXED COSTS'!$L$16,0))</f>
        <v>#N/A</v>
      </c>
      <c r="BA21" s="16" t="e">
        <f>IF('FIXED COSTS'!$B$15&lt;&gt;"",0,IF(AND((COLUMN()-1)&gt;='FIXED COSTS'!$E$16,(COLUMN()-1)&lt;='FIXED COSTS'!$F$16),'FIXED COSTS'!$L$16,0))</f>
        <v>#N/A</v>
      </c>
    </row>
    <row r="22" spans="1:53" x14ac:dyDescent="0.35">
      <c r="A22" s="50" t="s">
        <v>285</v>
      </c>
      <c r="B22" s="67" t="str">
        <f>IF(AND((COLUMN()-1)&gt;='FIXED COSTS'!$E$17,(COLUMN()-1)&lt;='FIXED COSTS'!$F$17),'FIXED COSTS'!$L$17,0)</f>
        <v/>
      </c>
      <c r="C22" s="67" t="str">
        <f>IF(AND((COLUMN()-1)&gt;='FIXED COSTS'!$E$17,(COLUMN()-1)&lt;='FIXED COSTS'!$F$17),'FIXED COSTS'!$L$17,0)</f>
        <v/>
      </c>
      <c r="D22" s="67" t="str">
        <f>IF(AND((COLUMN()-1)&gt;='FIXED COSTS'!$E$17,(COLUMN()-1)&lt;='FIXED COSTS'!$F$17),'FIXED COSTS'!$L$17,0)</f>
        <v/>
      </c>
      <c r="E22" s="67" t="str">
        <f>IF(AND((COLUMN()-1)&gt;='FIXED COSTS'!$E$17,(COLUMN()-1)&lt;='FIXED COSTS'!$F$17),'FIXED COSTS'!$L$17,0)</f>
        <v/>
      </c>
      <c r="F22" s="67" t="str">
        <f>IF(AND((COLUMN()-1)&gt;='FIXED COSTS'!$E$17,(COLUMN()-1)&lt;='FIXED COSTS'!$F$17),'FIXED COSTS'!$L$17,0)</f>
        <v/>
      </c>
      <c r="G22" s="67" t="str">
        <f>IF(AND((COLUMN()-1)&gt;='FIXED COSTS'!$E$17,(COLUMN()-1)&lt;='FIXED COSTS'!$F$17),'FIXED COSTS'!$L$17,0)</f>
        <v/>
      </c>
      <c r="H22" s="67" t="str">
        <f>IF(AND((COLUMN()-1)&gt;='FIXED COSTS'!$E$17,(COLUMN()-1)&lt;='FIXED COSTS'!$F$17),'FIXED COSTS'!$L$17,0)</f>
        <v/>
      </c>
      <c r="I22" s="67" t="str">
        <f>IF(AND((COLUMN()-1)&gt;='FIXED COSTS'!$E$17,(COLUMN()-1)&lt;='FIXED COSTS'!$F$17),'FIXED COSTS'!$L$17,0)</f>
        <v/>
      </c>
      <c r="J22" s="67" t="str">
        <f>IF(AND((COLUMN()-1)&gt;='FIXED COSTS'!$E$17,(COLUMN()-1)&lt;='FIXED COSTS'!$F$17),'FIXED COSTS'!$L$17,0)</f>
        <v/>
      </c>
      <c r="K22" s="67" t="str">
        <f>IF(AND((COLUMN()-1)&gt;='FIXED COSTS'!$E$17,(COLUMN()-1)&lt;='FIXED COSTS'!$F$17),'FIXED COSTS'!$L$17,0)</f>
        <v/>
      </c>
      <c r="L22" s="67" t="str">
        <f>IF(AND((COLUMN()-1)&gt;='FIXED COSTS'!$E$17,(COLUMN()-1)&lt;='FIXED COSTS'!$F$17),'FIXED COSTS'!$L$17,0)</f>
        <v/>
      </c>
      <c r="M22" s="67" t="str">
        <f>IF(AND((COLUMN()-1)&gt;='FIXED COSTS'!$E$17,(COLUMN()-1)&lt;='FIXED COSTS'!$F$17),'FIXED COSTS'!$L$17,0)</f>
        <v/>
      </c>
      <c r="N22" s="67" t="str">
        <f>IF(AND((COLUMN()-1)&gt;='FIXED COSTS'!$E$17,(COLUMN()-1)&lt;='FIXED COSTS'!$F$17),'FIXED COSTS'!$L$17,0)</f>
        <v/>
      </c>
      <c r="O22" s="67" t="str">
        <f>IF(AND((COLUMN()-1)&gt;='FIXED COSTS'!$E$17,(COLUMN()-1)&lt;='FIXED COSTS'!$F$17),'FIXED COSTS'!$L$17,0)</f>
        <v/>
      </c>
      <c r="P22" s="67" t="str">
        <f>IF(AND((COLUMN()-1)&gt;='FIXED COSTS'!$E$17,(COLUMN()-1)&lt;='FIXED COSTS'!$F$17),'FIXED COSTS'!$L$17,0)</f>
        <v/>
      </c>
      <c r="Q22" s="67" t="str">
        <f>IF(AND((COLUMN()-1)&gt;='FIXED COSTS'!$E$17,(COLUMN()-1)&lt;='FIXED COSTS'!$F$17),'FIXED COSTS'!$L$17,0)</f>
        <v/>
      </c>
      <c r="R22" s="67" t="str">
        <f>IF(AND((COLUMN()-1)&gt;='FIXED COSTS'!$E$17,(COLUMN()-1)&lt;='FIXED COSTS'!$F$17),'FIXED COSTS'!$L$17,0)</f>
        <v/>
      </c>
      <c r="S22" s="67" t="str">
        <f>IF(AND((COLUMN()-1)&gt;='FIXED COSTS'!$E$17,(COLUMN()-1)&lt;='FIXED COSTS'!$F$17),'FIXED COSTS'!$L$17,0)</f>
        <v/>
      </c>
      <c r="T22" s="67" t="str">
        <f>IF(AND((COLUMN()-1)&gt;='FIXED COSTS'!$E$17,(COLUMN()-1)&lt;='FIXED COSTS'!$F$17),'FIXED COSTS'!$L$17,0)</f>
        <v/>
      </c>
      <c r="U22" s="67" t="str">
        <f>IF(AND((COLUMN()-1)&gt;='FIXED COSTS'!$E$17,(COLUMN()-1)&lt;='FIXED COSTS'!$F$17),'FIXED COSTS'!$L$17,0)</f>
        <v/>
      </c>
      <c r="V22" s="67" t="str">
        <f>IF(AND((COLUMN()-1)&gt;='FIXED COSTS'!$E$17,(COLUMN()-1)&lt;='FIXED COSTS'!$F$17),'FIXED COSTS'!$L$17,0)</f>
        <v/>
      </c>
      <c r="W22" s="67" t="str">
        <f>IF(AND((COLUMN()-1)&gt;='FIXED COSTS'!$E$17,(COLUMN()-1)&lt;='FIXED COSTS'!$F$17),'FIXED COSTS'!$L$17,0)</f>
        <v/>
      </c>
      <c r="X22" s="67" t="str">
        <f>IF(AND((COLUMN()-1)&gt;='FIXED COSTS'!$E$17,(COLUMN()-1)&lt;='FIXED COSTS'!$F$17),'FIXED COSTS'!$L$17,0)</f>
        <v/>
      </c>
      <c r="Y22" s="67" t="str">
        <f>IF(AND((COLUMN()-1)&gt;='FIXED COSTS'!$E$17,(COLUMN()-1)&lt;='FIXED COSTS'!$F$17),'FIXED COSTS'!$L$17,0)</f>
        <v/>
      </c>
      <c r="Z22" s="67" t="str">
        <f>IF(AND((COLUMN()-1)&gt;='FIXED COSTS'!$E$17,(COLUMN()-1)&lt;='FIXED COSTS'!$F$17),'FIXED COSTS'!$L$17,0)</f>
        <v/>
      </c>
      <c r="AA22" s="67" t="str">
        <f>IF(AND((COLUMN()-1)&gt;='FIXED COSTS'!$E$17,(COLUMN()-1)&lt;='FIXED COSTS'!$F$17),'FIXED COSTS'!$L$17,0)</f>
        <v/>
      </c>
      <c r="AB22" s="67" t="str">
        <f>IF(AND((COLUMN()-1)&gt;='FIXED COSTS'!$E$17,(COLUMN()-1)&lt;='FIXED COSTS'!$F$17),'FIXED COSTS'!$L$17,0)</f>
        <v/>
      </c>
      <c r="AC22" s="67" t="str">
        <f>IF(AND((COLUMN()-1)&gt;='FIXED COSTS'!$E$17,(COLUMN()-1)&lt;='FIXED COSTS'!$F$17),'FIXED COSTS'!$L$17,0)</f>
        <v/>
      </c>
      <c r="AD22" s="67" t="str">
        <f>IF(AND((COLUMN()-1)&gt;='FIXED COSTS'!$E$17,(COLUMN()-1)&lt;='FIXED COSTS'!$F$17),'FIXED COSTS'!$L$17,0)</f>
        <v/>
      </c>
      <c r="AE22" s="67" t="str">
        <f>IF(AND((COLUMN()-1)&gt;='FIXED COSTS'!$E$17,(COLUMN()-1)&lt;='FIXED COSTS'!$F$17),'FIXED COSTS'!$L$17,0)</f>
        <v/>
      </c>
      <c r="AF22" s="67" t="str">
        <f>IF(AND((COLUMN()-1)&gt;='FIXED COSTS'!$E$17,(COLUMN()-1)&lt;='FIXED COSTS'!$F$17),'FIXED COSTS'!$L$17,0)</f>
        <v/>
      </c>
      <c r="AG22" s="67" t="str">
        <f>IF(AND((COLUMN()-1)&gt;='FIXED COSTS'!$E$17,(COLUMN()-1)&lt;='FIXED COSTS'!$F$17),'FIXED COSTS'!$L$17,0)</f>
        <v/>
      </c>
      <c r="AH22" s="67" t="str">
        <f>IF(AND((COLUMN()-1)&gt;='FIXED COSTS'!$E$17,(COLUMN()-1)&lt;='FIXED COSTS'!$F$17),'FIXED COSTS'!$L$17,0)</f>
        <v/>
      </c>
      <c r="AI22" s="67" t="str">
        <f>IF(AND((COLUMN()-1)&gt;='FIXED COSTS'!$E$17,(COLUMN()-1)&lt;='FIXED COSTS'!$F$17),'FIXED COSTS'!$L$17,0)</f>
        <v/>
      </c>
      <c r="AJ22" s="67" t="str">
        <f>IF(AND((COLUMN()-1)&gt;='FIXED COSTS'!$E$17,(COLUMN()-1)&lt;='FIXED COSTS'!$F$17),'FIXED COSTS'!$L$17,0)</f>
        <v/>
      </c>
      <c r="AK22" s="67" t="str">
        <f>IF(AND((COLUMN()-1)&gt;='FIXED COSTS'!$E$17,(COLUMN()-1)&lt;='FIXED COSTS'!$F$17),'FIXED COSTS'!$L$17,0)</f>
        <v/>
      </c>
      <c r="AL22" s="67" t="str">
        <f>IF(AND((COLUMN()-1)&gt;='FIXED COSTS'!$E$17,(COLUMN()-1)&lt;='FIXED COSTS'!$F$17),'FIXED COSTS'!$L$17,0)</f>
        <v/>
      </c>
      <c r="AM22" s="67" t="str">
        <f>IF(AND((COLUMN()-1)&gt;='FIXED COSTS'!$E$17,(COLUMN()-1)&lt;='FIXED COSTS'!$F$17),'FIXED COSTS'!$L$17,0)</f>
        <v/>
      </c>
      <c r="AN22" s="67" t="str">
        <f>IF(AND((COLUMN()-1)&gt;='FIXED COSTS'!$E$17,(COLUMN()-1)&lt;='FIXED COSTS'!$F$17),'FIXED COSTS'!$L$17,0)</f>
        <v/>
      </c>
      <c r="AO22" s="67" t="str">
        <f>IF(AND((COLUMN()-1)&gt;='FIXED COSTS'!$E$17,(COLUMN()-1)&lt;='FIXED COSTS'!$F$17),'FIXED COSTS'!$L$17,0)</f>
        <v/>
      </c>
      <c r="AP22" s="67" t="str">
        <f>IF(AND((COLUMN()-1)&gt;='FIXED COSTS'!$E$17,(COLUMN()-1)&lt;='FIXED COSTS'!$F$17),'FIXED COSTS'!$L$17,0)</f>
        <v/>
      </c>
      <c r="AQ22" s="67" t="str">
        <f>IF(AND((COLUMN()-1)&gt;='FIXED COSTS'!$E$17,(COLUMN()-1)&lt;='FIXED COSTS'!$F$17),'FIXED COSTS'!$L$17,0)</f>
        <v/>
      </c>
      <c r="AR22" s="67" t="str">
        <f>IF(AND((COLUMN()-1)&gt;='FIXED COSTS'!$E$17,(COLUMN()-1)&lt;='FIXED COSTS'!$F$17),'FIXED COSTS'!$L$17,0)</f>
        <v/>
      </c>
      <c r="AS22" s="67" t="str">
        <f>IF(AND((COLUMN()-1)&gt;='FIXED COSTS'!$E$17,(COLUMN()-1)&lt;='FIXED COSTS'!$F$17),'FIXED COSTS'!$L$17,0)</f>
        <v/>
      </c>
      <c r="AT22" s="67" t="str">
        <f>IF(AND((COLUMN()-1)&gt;='FIXED COSTS'!$E$17,(COLUMN()-1)&lt;='FIXED COSTS'!$F$17),'FIXED COSTS'!$L$17,0)</f>
        <v/>
      </c>
      <c r="AU22" s="67" t="str">
        <f>IF(AND((COLUMN()-1)&gt;='FIXED COSTS'!$E$17,(COLUMN()-1)&lt;='FIXED COSTS'!$F$17),'FIXED COSTS'!$L$17,0)</f>
        <v/>
      </c>
      <c r="AV22" s="67" t="str">
        <f>IF(AND((COLUMN()-1)&gt;='FIXED COSTS'!$E$17,(COLUMN()-1)&lt;='FIXED COSTS'!$F$17),'FIXED COSTS'!$L$17,0)</f>
        <v/>
      </c>
      <c r="AW22" s="67" t="str">
        <f>IF(AND((COLUMN()-1)&gt;='FIXED COSTS'!$E$17,(COLUMN()-1)&lt;='FIXED COSTS'!$F$17),'FIXED COSTS'!$L$17,0)</f>
        <v/>
      </c>
      <c r="AX22" s="67" t="str">
        <f>IF(AND((COLUMN()-1)&gt;='FIXED COSTS'!$E$17,(COLUMN()-1)&lt;='FIXED COSTS'!$F$17),'FIXED COSTS'!$L$17,0)</f>
        <v/>
      </c>
      <c r="AY22" s="67" t="str">
        <f>IF(AND((COLUMN()-1)&gt;='FIXED COSTS'!$E$17,(COLUMN()-1)&lt;='FIXED COSTS'!$F$17),'FIXED COSTS'!$L$17,0)</f>
        <v/>
      </c>
      <c r="AZ22" s="67" t="str">
        <f>IF(AND((COLUMN()-1)&gt;='FIXED COSTS'!$E$17,(COLUMN()-1)&lt;='FIXED COSTS'!$F$17),'FIXED COSTS'!$L$17,0)</f>
        <v/>
      </c>
      <c r="BA22" s="67" t="str">
        <f>IF(AND((COLUMN()-1)&gt;='FIXED COSTS'!$E$17,(COLUMN()-1)&lt;='FIXED COSTS'!$F$17),'FIXED COSTS'!$L$17,0)</f>
        <v/>
      </c>
    </row>
    <row r="23" spans="1:53" x14ac:dyDescent="0.35">
      <c r="A23" s="38" t="s">
        <v>286</v>
      </c>
      <c r="B23" s="16" t="e">
        <f>IF('FIXED COSTS'!$B$17&lt;&gt;"",0,IF(AND((COLUMN()-1)&gt;='FIXED COSTS'!$E$18,(COLUMN()-1)&lt;='FIXED COSTS'!$F$18),'FIXED COSTS'!$L$18,0))</f>
        <v>#N/A</v>
      </c>
      <c r="C23" s="16" t="e">
        <f>IF('FIXED COSTS'!$B$17&lt;&gt;"",0,IF(AND((COLUMN()-1)&gt;='FIXED COSTS'!$E$18,(COLUMN()-1)&lt;='FIXED COSTS'!$F$18),'FIXED COSTS'!$L$18,0))</f>
        <v>#N/A</v>
      </c>
      <c r="D23" s="16" t="e">
        <f>IF('FIXED COSTS'!$B$17&lt;&gt;"",0,IF(AND((COLUMN()-1)&gt;='FIXED COSTS'!$E$18,(COLUMN()-1)&lt;='FIXED COSTS'!$F$18),'FIXED COSTS'!$L$18,0))</f>
        <v>#N/A</v>
      </c>
      <c r="E23" s="16" t="e">
        <f>IF('FIXED COSTS'!$B$17&lt;&gt;"",0,IF(AND((COLUMN()-1)&gt;='FIXED COSTS'!$E$18,(COLUMN()-1)&lt;='FIXED COSTS'!$F$18),'FIXED COSTS'!$L$18,0))</f>
        <v>#N/A</v>
      </c>
      <c r="F23" s="16" t="e">
        <f>IF('FIXED COSTS'!$B$17&lt;&gt;"",0,IF(AND((COLUMN()-1)&gt;='FIXED COSTS'!$E$18,(COLUMN()-1)&lt;='FIXED COSTS'!$F$18),'FIXED COSTS'!$L$18,0))</f>
        <v>#N/A</v>
      </c>
      <c r="G23" s="16" t="e">
        <f>IF('FIXED COSTS'!$B$17&lt;&gt;"",0,IF(AND((COLUMN()-1)&gt;='FIXED COSTS'!$E$18,(COLUMN()-1)&lt;='FIXED COSTS'!$F$18),'FIXED COSTS'!$L$18,0))</f>
        <v>#N/A</v>
      </c>
      <c r="H23" s="16" t="e">
        <f>IF('FIXED COSTS'!$B$17&lt;&gt;"",0,IF(AND((COLUMN()-1)&gt;='FIXED COSTS'!$E$18,(COLUMN()-1)&lt;='FIXED COSTS'!$F$18),'FIXED COSTS'!$L$18,0))</f>
        <v>#N/A</v>
      </c>
      <c r="I23" s="16" t="e">
        <f>IF('FIXED COSTS'!$B$17&lt;&gt;"",0,IF(AND((COLUMN()-1)&gt;='FIXED COSTS'!$E$18,(COLUMN()-1)&lt;='FIXED COSTS'!$F$18),'FIXED COSTS'!$L$18,0))</f>
        <v>#N/A</v>
      </c>
      <c r="J23" s="16" t="e">
        <f>IF('FIXED COSTS'!$B$17&lt;&gt;"",0,IF(AND((COLUMN()-1)&gt;='FIXED COSTS'!$E$18,(COLUMN()-1)&lt;='FIXED COSTS'!$F$18),'FIXED COSTS'!$L$18,0))</f>
        <v>#N/A</v>
      </c>
      <c r="K23" s="16" t="e">
        <f>IF('FIXED COSTS'!$B$17&lt;&gt;"",0,IF(AND((COLUMN()-1)&gt;='FIXED COSTS'!$E$18,(COLUMN()-1)&lt;='FIXED COSTS'!$F$18),'FIXED COSTS'!$L$18,0))</f>
        <v>#N/A</v>
      </c>
      <c r="L23" s="16" t="e">
        <f>IF('FIXED COSTS'!$B$17&lt;&gt;"",0,IF(AND((COLUMN()-1)&gt;='FIXED COSTS'!$E$18,(COLUMN()-1)&lt;='FIXED COSTS'!$F$18),'FIXED COSTS'!$L$18,0))</f>
        <v>#N/A</v>
      </c>
      <c r="M23" s="16" t="e">
        <f>IF('FIXED COSTS'!$B$17&lt;&gt;"",0,IF(AND((COLUMN()-1)&gt;='FIXED COSTS'!$E$18,(COLUMN()-1)&lt;='FIXED COSTS'!$F$18),'FIXED COSTS'!$L$18,0))</f>
        <v>#N/A</v>
      </c>
      <c r="N23" s="16" t="e">
        <f>IF('FIXED COSTS'!$B$17&lt;&gt;"",0,IF(AND((COLUMN()-1)&gt;='FIXED COSTS'!$E$18,(COLUMN()-1)&lt;='FIXED COSTS'!$F$18),'FIXED COSTS'!$L$18,0))</f>
        <v>#N/A</v>
      </c>
      <c r="O23" s="16" t="e">
        <f>IF('FIXED COSTS'!$B$17&lt;&gt;"",0,IF(AND((COLUMN()-1)&gt;='FIXED COSTS'!$E$18,(COLUMN()-1)&lt;='FIXED COSTS'!$F$18),'FIXED COSTS'!$L$18,0))</f>
        <v>#N/A</v>
      </c>
      <c r="P23" s="16" t="e">
        <f>IF('FIXED COSTS'!$B$17&lt;&gt;"",0,IF(AND((COLUMN()-1)&gt;='FIXED COSTS'!$E$18,(COLUMN()-1)&lt;='FIXED COSTS'!$F$18),'FIXED COSTS'!$L$18,0))</f>
        <v>#N/A</v>
      </c>
      <c r="Q23" s="16" t="e">
        <f>IF('FIXED COSTS'!$B$17&lt;&gt;"",0,IF(AND((COLUMN()-1)&gt;='FIXED COSTS'!$E$18,(COLUMN()-1)&lt;='FIXED COSTS'!$F$18),'FIXED COSTS'!$L$18,0))</f>
        <v>#N/A</v>
      </c>
      <c r="R23" s="16" t="e">
        <f>IF('FIXED COSTS'!$B$17&lt;&gt;"",0,IF(AND((COLUMN()-1)&gt;='FIXED COSTS'!$E$18,(COLUMN()-1)&lt;='FIXED COSTS'!$F$18),'FIXED COSTS'!$L$18,0))</f>
        <v>#N/A</v>
      </c>
      <c r="S23" s="16" t="e">
        <f>IF('FIXED COSTS'!$B$17&lt;&gt;"",0,IF(AND((COLUMN()-1)&gt;='FIXED COSTS'!$E$18,(COLUMN()-1)&lt;='FIXED COSTS'!$F$18),'FIXED COSTS'!$L$18,0))</f>
        <v>#N/A</v>
      </c>
      <c r="T23" s="16" t="e">
        <f>IF('FIXED COSTS'!$B$17&lt;&gt;"",0,IF(AND((COLUMN()-1)&gt;='FIXED COSTS'!$E$18,(COLUMN()-1)&lt;='FIXED COSTS'!$F$18),'FIXED COSTS'!$L$18,0))</f>
        <v>#N/A</v>
      </c>
      <c r="U23" s="16" t="e">
        <f>IF('FIXED COSTS'!$B$17&lt;&gt;"",0,IF(AND((COLUMN()-1)&gt;='FIXED COSTS'!$E$18,(COLUMN()-1)&lt;='FIXED COSTS'!$F$18),'FIXED COSTS'!$L$18,0))</f>
        <v>#N/A</v>
      </c>
      <c r="V23" s="16" t="e">
        <f>IF('FIXED COSTS'!$B$17&lt;&gt;"",0,IF(AND((COLUMN()-1)&gt;='FIXED COSTS'!$E$18,(COLUMN()-1)&lt;='FIXED COSTS'!$F$18),'FIXED COSTS'!$L$18,0))</f>
        <v>#N/A</v>
      </c>
      <c r="W23" s="16" t="e">
        <f>IF('FIXED COSTS'!$B$17&lt;&gt;"",0,IF(AND((COLUMN()-1)&gt;='FIXED COSTS'!$E$18,(COLUMN()-1)&lt;='FIXED COSTS'!$F$18),'FIXED COSTS'!$L$18,0))</f>
        <v>#N/A</v>
      </c>
      <c r="X23" s="16" t="e">
        <f>IF('FIXED COSTS'!$B$17&lt;&gt;"",0,IF(AND((COLUMN()-1)&gt;='FIXED COSTS'!$E$18,(COLUMN()-1)&lt;='FIXED COSTS'!$F$18),'FIXED COSTS'!$L$18,0))</f>
        <v>#N/A</v>
      </c>
      <c r="Y23" s="16" t="e">
        <f>IF('FIXED COSTS'!$B$17&lt;&gt;"",0,IF(AND((COLUMN()-1)&gt;='FIXED COSTS'!$E$18,(COLUMN()-1)&lt;='FIXED COSTS'!$F$18),'FIXED COSTS'!$L$18,0))</f>
        <v>#N/A</v>
      </c>
      <c r="Z23" s="16" t="e">
        <f>IF('FIXED COSTS'!$B$17&lt;&gt;"",0,IF(AND((COLUMN()-1)&gt;='FIXED COSTS'!$E$18,(COLUMN()-1)&lt;='FIXED COSTS'!$F$18),'FIXED COSTS'!$L$18,0))</f>
        <v>#N/A</v>
      </c>
      <c r="AA23" s="16" t="e">
        <f>IF('FIXED COSTS'!$B$17&lt;&gt;"",0,IF(AND((COLUMN()-1)&gt;='FIXED COSTS'!$E$18,(COLUMN()-1)&lt;='FIXED COSTS'!$F$18),'FIXED COSTS'!$L$18,0))</f>
        <v>#N/A</v>
      </c>
      <c r="AB23" s="16" t="e">
        <f>IF('FIXED COSTS'!$B$17&lt;&gt;"",0,IF(AND((COLUMN()-1)&gt;='FIXED COSTS'!$E$18,(COLUMN()-1)&lt;='FIXED COSTS'!$F$18),'FIXED COSTS'!$L$18,0))</f>
        <v>#N/A</v>
      </c>
      <c r="AC23" s="16" t="e">
        <f>IF('FIXED COSTS'!$B$17&lt;&gt;"",0,IF(AND((COLUMN()-1)&gt;='FIXED COSTS'!$E$18,(COLUMN()-1)&lt;='FIXED COSTS'!$F$18),'FIXED COSTS'!$L$18,0))</f>
        <v>#N/A</v>
      </c>
      <c r="AD23" s="16" t="e">
        <f>IF('FIXED COSTS'!$B$17&lt;&gt;"",0,IF(AND((COLUMN()-1)&gt;='FIXED COSTS'!$E$18,(COLUMN()-1)&lt;='FIXED COSTS'!$F$18),'FIXED COSTS'!$L$18,0))</f>
        <v>#N/A</v>
      </c>
      <c r="AE23" s="16" t="e">
        <f>IF('FIXED COSTS'!$B$17&lt;&gt;"",0,IF(AND((COLUMN()-1)&gt;='FIXED COSTS'!$E$18,(COLUMN()-1)&lt;='FIXED COSTS'!$F$18),'FIXED COSTS'!$L$18,0))</f>
        <v>#N/A</v>
      </c>
      <c r="AF23" s="16" t="e">
        <f>IF('FIXED COSTS'!$B$17&lt;&gt;"",0,IF(AND((COLUMN()-1)&gt;='FIXED COSTS'!$E$18,(COLUMN()-1)&lt;='FIXED COSTS'!$F$18),'FIXED COSTS'!$L$18,0))</f>
        <v>#N/A</v>
      </c>
      <c r="AG23" s="16" t="e">
        <f>IF('FIXED COSTS'!$B$17&lt;&gt;"",0,IF(AND((COLUMN()-1)&gt;='FIXED COSTS'!$E$18,(COLUMN()-1)&lt;='FIXED COSTS'!$F$18),'FIXED COSTS'!$L$18,0))</f>
        <v>#N/A</v>
      </c>
      <c r="AH23" s="16" t="e">
        <f>IF('FIXED COSTS'!$B$17&lt;&gt;"",0,IF(AND((COLUMN()-1)&gt;='FIXED COSTS'!$E$18,(COLUMN()-1)&lt;='FIXED COSTS'!$F$18),'FIXED COSTS'!$L$18,0))</f>
        <v>#N/A</v>
      </c>
      <c r="AI23" s="16" t="e">
        <f>IF('FIXED COSTS'!$B$17&lt;&gt;"",0,IF(AND((COLUMN()-1)&gt;='FIXED COSTS'!$E$18,(COLUMN()-1)&lt;='FIXED COSTS'!$F$18),'FIXED COSTS'!$L$18,0))</f>
        <v>#N/A</v>
      </c>
      <c r="AJ23" s="16" t="e">
        <f>IF('FIXED COSTS'!$B$17&lt;&gt;"",0,IF(AND((COLUMN()-1)&gt;='FIXED COSTS'!$E$18,(COLUMN()-1)&lt;='FIXED COSTS'!$F$18),'FIXED COSTS'!$L$18,0))</f>
        <v>#N/A</v>
      </c>
      <c r="AK23" s="16" t="e">
        <f>IF('FIXED COSTS'!$B$17&lt;&gt;"",0,IF(AND((COLUMN()-1)&gt;='FIXED COSTS'!$E$18,(COLUMN()-1)&lt;='FIXED COSTS'!$F$18),'FIXED COSTS'!$L$18,0))</f>
        <v>#N/A</v>
      </c>
      <c r="AL23" s="16" t="e">
        <f>IF('FIXED COSTS'!$B$17&lt;&gt;"",0,IF(AND((COLUMN()-1)&gt;='FIXED COSTS'!$E$18,(COLUMN()-1)&lt;='FIXED COSTS'!$F$18),'FIXED COSTS'!$L$18,0))</f>
        <v>#N/A</v>
      </c>
      <c r="AM23" s="16" t="e">
        <f>IF('FIXED COSTS'!$B$17&lt;&gt;"",0,IF(AND((COLUMN()-1)&gt;='FIXED COSTS'!$E$18,(COLUMN()-1)&lt;='FIXED COSTS'!$F$18),'FIXED COSTS'!$L$18,0))</f>
        <v>#N/A</v>
      </c>
      <c r="AN23" s="16" t="e">
        <f>IF('FIXED COSTS'!$B$17&lt;&gt;"",0,IF(AND((COLUMN()-1)&gt;='FIXED COSTS'!$E$18,(COLUMN()-1)&lt;='FIXED COSTS'!$F$18),'FIXED COSTS'!$L$18,0))</f>
        <v>#N/A</v>
      </c>
      <c r="AO23" s="16" t="e">
        <f>IF('FIXED COSTS'!$B$17&lt;&gt;"",0,IF(AND((COLUMN()-1)&gt;='FIXED COSTS'!$E$18,(COLUMN()-1)&lt;='FIXED COSTS'!$F$18),'FIXED COSTS'!$L$18,0))</f>
        <v>#N/A</v>
      </c>
      <c r="AP23" s="16" t="e">
        <f>IF('FIXED COSTS'!$B$17&lt;&gt;"",0,IF(AND((COLUMN()-1)&gt;='FIXED COSTS'!$E$18,(COLUMN()-1)&lt;='FIXED COSTS'!$F$18),'FIXED COSTS'!$L$18,0))</f>
        <v>#N/A</v>
      </c>
      <c r="AQ23" s="16" t="e">
        <f>IF('FIXED COSTS'!$B$17&lt;&gt;"",0,IF(AND((COLUMN()-1)&gt;='FIXED COSTS'!$E$18,(COLUMN()-1)&lt;='FIXED COSTS'!$F$18),'FIXED COSTS'!$L$18,0))</f>
        <v>#N/A</v>
      </c>
      <c r="AR23" s="16" t="e">
        <f>IF('FIXED COSTS'!$B$17&lt;&gt;"",0,IF(AND((COLUMN()-1)&gt;='FIXED COSTS'!$E$18,(COLUMN()-1)&lt;='FIXED COSTS'!$F$18),'FIXED COSTS'!$L$18,0))</f>
        <v>#N/A</v>
      </c>
      <c r="AS23" s="16" t="e">
        <f>IF('FIXED COSTS'!$B$17&lt;&gt;"",0,IF(AND((COLUMN()-1)&gt;='FIXED COSTS'!$E$18,(COLUMN()-1)&lt;='FIXED COSTS'!$F$18),'FIXED COSTS'!$L$18,0))</f>
        <v>#N/A</v>
      </c>
      <c r="AT23" s="16" t="e">
        <f>IF('FIXED COSTS'!$B$17&lt;&gt;"",0,IF(AND((COLUMN()-1)&gt;='FIXED COSTS'!$E$18,(COLUMN()-1)&lt;='FIXED COSTS'!$F$18),'FIXED COSTS'!$L$18,0))</f>
        <v>#N/A</v>
      </c>
      <c r="AU23" s="16" t="e">
        <f>IF('FIXED COSTS'!$B$17&lt;&gt;"",0,IF(AND((COLUMN()-1)&gt;='FIXED COSTS'!$E$18,(COLUMN()-1)&lt;='FIXED COSTS'!$F$18),'FIXED COSTS'!$L$18,0))</f>
        <v>#N/A</v>
      </c>
      <c r="AV23" s="16" t="e">
        <f>IF('FIXED COSTS'!$B$17&lt;&gt;"",0,IF(AND((COLUMN()-1)&gt;='FIXED COSTS'!$E$18,(COLUMN()-1)&lt;='FIXED COSTS'!$F$18),'FIXED COSTS'!$L$18,0))</f>
        <v>#N/A</v>
      </c>
      <c r="AW23" s="16" t="e">
        <f>IF('FIXED COSTS'!$B$17&lt;&gt;"",0,IF(AND((COLUMN()-1)&gt;='FIXED COSTS'!$E$18,(COLUMN()-1)&lt;='FIXED COSTS'!$F$18),'FIXED COSTS'!$L$18,0))</f>
        <v>#N/A</v>
      </c>
      <c r="AX23" s="16" t="e">
        <f>IF('FIXED COSTS'!$B$17&lt;&gt;"",0,IF(AND((COLUMN()-1)&gt;='FIXED COSTS'!$E$18,(COLUMN()-1)&lt;='FIXED COSTS'!$F$18),'FIXED COSTS'!$L$18,0))</f>
        <v>#N/A</v>
      </c>
      <c r="AY23" s="16" t="e">
        <f>IF('FIXED COSTS'!$B$17&lt;&gt;"",0,IF(AND((COLUMN()-1)&gt;='FIXED COSTS'!$E$18,(COLUMN()-1)&lt;='FIXED COSTS'!$F$18),'FIXED COSTS'!$L$18,0))</f>
        <v>#N/A</v>
      </c>
      <c r="AZ23" s="16" t="e">
        <f>IF('FIXED COSTS'!$B$17&lt;&gt;"",0,IF(AND((COLUMN()-1)&gt;='FIXED COSTS'!$E$18,(COLUMN()-1)&lt;='FIXED COSTS'!$F$18),'FIXED COSTS'!$L$18,0))</f>
        <v>#N/A</v>
      </c>
      <c r="BA23" s="16" t="e">
        <f>IF('FIXED COSTS'!$B$17&lt;&gt;"",0,IF(AND((COLUMN()-1)&gt;='FIXED COSTS'!$E$18,(COLUMN()-1)&lt;='FIXED COSTS'!$F$18),'FIXED COSTS'!$L$18,0))</f>
        <v>#N/A</v>
      </c>
    </row>
    <row r="24" spans="1:53" x14ac:dyDescent="0.35">
      <c r="A24" s="38" t="s">
        <v>288</v>
      </c>
      <c r="B24" s="16" t="e">
        <f>IF('FIXED COSTS'!$B$17&lt;&gt;"",0,IF(AND((COLUMN()-1)&gt;='FIXED COSTS'!$E$19,(COLUMN()-1)&lt;='FIXED COSTS'!$F$19),'FIXED COSTS'!$L$19,0))</f>
        <v>#N/A</v>
      </c>
      <c r="C24" s="16" t="e">
        <f>IF('FIXED COSTS'!$B$17&lt;&gt;"",0,IF(AND((COLUMN()-1)&gt;='FIXED COSTS'!$E$19,(COLUMN()-1)&lt;='FIXED COSTS'!$F$19),'FIXED COSTS'!$L$19,0))</f>
        <v>#N/A</v>
      </c>
      <c r="D24" s="16" t="e">
        <f>IF('FIXED COSTS'!$B$17&lt;&gt;"",0,IF(AND((COLUMN()-1)&gt;='FIXED COSTS'!$E$19,(COLUMN()-1)&lt;='FIXED COSTS'!$F$19),'FIXED COSTS'!$L$19,0))</f>
        <v>#N/A</v>
      </c>
      <c r="E24" s="16" t="e">
        <f>IF('FIXED COSTS'!$B$17&lt;&gt;"",0,IF(AND((COLUMN()-1)&gt;='FIXED COSTS'!$E$19,(COLUMN()-1)&lt;='FIXED COSTS'!$F$19),'FIXED COSTS'!$L$19,0))</f>
        <v>#N/A</v>
      </c>
      <c r="F24" s="16" t="e">
        <f>IF('FIXED COSTS'!$B$17&lt;&gt;"",0,IF(AND((COLUMN()-1)&gt;='FIXED COSTS'!$E$19,(COLUMN()-1)&lt;='FIXED COSTS'!$F$19),'FIXED COSTS'!$L$19,0))</f>
        <v>#N/A</v>
      </c>
      <c r="G24" s="16" t="e">
        <f>IF('FIXED COSTS'!$B$17&lt;&gt;"",0,IF(AND((COLUMN()-1)&gt;='FIXED COSTS'!$E$19,(COLUMN()-1)&lt;='FIXED COSTS'!$F$19),'FIXED COSTS'!$L$19,0))</f>
        <v>#N/A</v>
      </c>
      <c r="H24" s="16" t="e">
        <f>IF('FIXED COSTS'!$B$17&lt;&gt;"",0,IF(AND((COLUMN()-1)&gt;='FIXED COSTS'!$E$19,(COLUMN()-1)&lt;='FIXED COSTS'!$F$19),'FIXED COSTS'!$L$19,0))</f>
        <v>#N/A</v>
      </c>
      <c r="I24" s="16" t="e">
        <f>IF('FIXED COSTS'!$B$17&lt;&gt;"",0,IF(AND((COLUMN()-1)&gt;='FIXED COSTS'!$E$19,(COLUMN()-1)&lt;='FIXED COSTS'!$F$19),'FIXED COSTS'!$L$19,0))</f>
        <v>#N/A</v>
      </c>
      <c r="J24" s="16" t="e">
        <f>IF('FIXED COSTS'!$B$17&lt;&gt;"",0,IF(AND((COLUMN()-1)&gt;='FIXED COSTS'!$E$19,(COLUMN()-1)&lt;='FIXED COSTS'!$F$19),'FIXED COSTS'!$L$19,0))</f>
        <v>#N/A</v>
      </c>
      <c r="K24" s="16" t="e">
        <f>IF('FIXED COSTS'!$B$17&lt;&gt;"",0,IF(AND((COLUMN()-1)&gt;='FIXED COSTS'!$E$19,(COLUMN()-1)&lt;='FIXED COSTS'!$F$19),'FIXED COSTS'!$L$19,0))</f>
        <v>#N/A</v>
      </c>
      <c r="L24" s="16" t="e">
        <f>IF('FIXED COSTS'!$B$17&lt;&gt;"",0,IF(AND((COLUMN()-1)&gt;='FIXED COSTS'!$E$19,(COLUMN()-1)&lt;='FIXED COSTS'!$F$19),'FIXED COSTS'!$L$19,0))</f>
        <v>#N/A</v>
      </c>
      <c r="M24" s="16" t="e">
        <f>IF('FIXED COSTS'!$B$17&lt;&gt;"",0,IF(AND((COLUMN()-1)&gt;='FIXED COSTS'!$E$19,(COLUMN()-1)&lt;='FIXED COSTS'!$F$19),'FIXED COSTS'!$L$19,0))</f>
        <v>#N/A</v>
      </c>
      <c r="N24" s="16" t="e">
        <f>IF('FIXED COSTS'!$B$17&lt;&gt;"",0,IF(AND((COLUMN()-1)&gt;='FIXED COSTS'!$E$19,(COLUMN()-1)&lt;='FIXED COSTS'!$F$19),'FIXED COSTS'!$L$19,0))</f>
        <v>#N/A</v>
      </c>
      <c r="O24" s="16" t="e">
        <f>IF('FIXED COSTS'!$B$17&lt;&gt;"",0,IF(AND((COLUMN()-1)&gt;='FIXED COSTS'!$E$19,(COLUMN()-1)&lt;='FIXED COSTS'!$F$19),'FIXED COSTS'!$L$19,0))</f>
        <v>#N/A</v>
      </c>
      <c r="P24" s="16" t="e">
        <f>IF('FIXED COSTS'!$B$17&lt;&gt;"",0,IF(AND((COLUMN()-1)&gt;='FIXED COSTS'!$E$19,(COLUMN()-1)&lt;='FIXED COSTS'!$F$19),'FIXED COSTS'!$L$19,0))</f>
        <v>#N/A</v>
      </c>
      <c r="Q24" s="16" t="e">
        <f>IF('FIXED COSTS'!$B$17&lt;&gt;"",0,IF(AND((COLUMN()-1)&gt;='FIXED COSTS'!$E$19,(COLUMN()-1)&lt;='FIXED COSTS'!$F$19),'FIXED COSTS'!$L$19,0))</f>
        <v>#N/A</v>
      </c>
      <c r="R24" s="16" t="e">
        <f>IF('FIXED COSTS'!$B$17&lt;&gt;"",0,IF(AND((COLUMN()-1)&gt;='FIXED COSTS'!$E$19,(COLUMN()-1)&lt;='FIXED COSTS'!$F$19),'FIXED COSTS'!$L$19,0))</f>
        <v>#N/A</v>
      </c>
      <c r="S24" s="16" t="e">
        <f>IF('FIXED COSTS'!$B$17&lt;&gt;"",0,IF(AND((COLUMN()-1)&gt;='FIXED COSTS'!$E$19,(COLUMN()-1)&lt;='FIXED COSTS'!$F$19),'FIXED COSTS'!$L$19,0))</f>
        <v>#N/A</v>
      </c>
      <c r="T24" s="16" t="e">
        <f>IF('FIXED COSTS'!$B$17&lt;&gt;"",0,IF(AND((COLUMN()-1)&gt;='FIXED COSTS'!$E$19,(COLUMN()-1)&lt;='FIXED COSTS'!$F$19),'FIXED COSTS'!$L$19,0))</f>
        <v>#N/A</v>
      </c>
      <c r="U24" s="16" t="e">
        <f>IF('FIXED COSTS'!$B$17&lt;&gt;"",0,IF(AND((COLUMN()-1)&gt;='FIXED COSTS'!$E$19,(COLUMN()-1)&lt;='FIXED COSTS'!$F$19),'FIXED COSTS'!$L$19,0))</f>
        <v>#N/A</v>
      </c>
      <c r="V24" s="16" t="e">
        <f>IF('FIXED COSTS'!$B$17&lt;&gt;"",0,IF(AND((COLUMN()-1)&gt;='FIXED COSTS'!$E$19,(COLUMN()-1)&lt;='FIXED COSTS'!$F$19),'FIXED COSTS'!$L$19,0))</f>
        <v>#N/A</v>
      </c>
      <c r="W24" s="16" t="e">
        <f>IF('FIXED COSTS'!$B$17&lt;&gt;"",0,IF(AND((COLUMN()-1)&gt;='FIXED COSTS'!$E$19,(COLUMN()-1)&lt;='FIXED COSTS'!$F$19),'FIXED COSTS'!$L$19,0))</f>
        <v>#N/A</v>
      </c>
      <c r="X24" s="16" t="e">
        <f>IF('FIXED COSTS'!$B$17&lt;&gt;"",0,IF(AND((COLUMN()-1)&gt;='FIXED COSTS'!$E$19,(COLUMN()-1)&lt;='FIXED COSTS'!$F$19),'FIXED COSTS'!$L$19,0))</f>
        <v>#N/A</v>
      </c>
      <c r="Y24" s="16" t="e">
        <f>IF('FIXED COSTS'!$B$17&lt;&gt;"",0,IF(AND((COLUMN()-1)&gt;='FIXED COSTS'!$E$19,(COLUMN()-1)&lt;='FIXED COSTS'!$F$19),'FIXED COSTS'!$L$19,0))</f>
        <v>#N/A</v>
      </c>
      <c r="Z24" s="16" t="e">
        <f>IF('FIXED COSTS'!$B$17&lt;&gt;"",0,IF(AND((COLUMN()-1)&gt;='FIXED COSTS'!$E$19,(COLUMN()-1)&lt;='FIXED COSTS'!$F$19),'FIXED COSTS'!$L$19,0))</f>
        <v>#N/A</v>
      </c>
      <c r="AA24" s="16" t="e">
        <f>IF('FIXED COSTS'!$B$17&lt;&gt;"",0,IF(AND((COLUMN()-1)&gt;='FIXED COSTS'!$E$19,(COLUMN()-1)&lt;='FIXED COSTS'!$F$19),'FIXED COSTS'!$L$19,0))</f>
        <v>#N/A</v>
      </c>
      <c r="AB24" s="16" t="e">
        <f>IF('FIXED COSTS'!$B$17&lt;&gt;"",0,IF(AND((COLUMN()-1)&gt;='FIXED COSTS'!$E$19,(COLUMN()-1)&lt;='FIXED COSTS'!$F$19),'FIXED COSTS'!$L$19,0))</f>
        <v>#N/A</v>
      </c>
      <c r="AC24" s="16" t="e">
        <f>IF('FIXED COSTS'!$B$17&lt;&gt;"",0,IF(AND((COLUMN()-1)&gt;='FIXED COSTS'!$E$19,(COLUMN()-1)&lt;='FIXED COSTS'!$F$19),'FIXED COSTS'!$L$19,0))</f>
        <v>#N/A</v>
      </c>
      <c r="AD24" s="16" t="e">
        <f>IF('FIXED COSTS'!$B$17&lt;&gt;"",0,IF(AND((COLUMN()-1)&gt;='FIXED COSTS'!$E$19,(COLUMN()-1)&lt;='FIXED COSTS'!$F$19),'FIXED COSTS'!$L$19,0))</f>
        <v>#N/A</v>
      </c>
      <c r="AE24" s="16" t="e">
        <f>IF('FIXED COSTS'!$B$17&lt;&gt;"",0,IF(AND((COLUMN()-1)&gt;='FIXED COSTS'!$E$19,(COLUMN()-1)&lt;='FIXED COSTS'!$F$19),'FIXED COSTS'!$L$19,0))</f>
        <v>#N/A</v>
      </c>
      <c r="AF24" s="16" t="e">
        <f>IF('FIXED COSTS'!$B$17&lt;&gt;"",0,IF(AND((COLUMN()-1)&gt;='FIXED COSTS'!$E$19,(COLUMN()-1)&lt;='FIXED COSTS'!$F$19),'FIXED COSTS'!$L$19,0))</f>
        <v>#N/A</v>
      </c>
      <c r="AG24" s="16" t="e">
        <f>IF('FIXED COSTS'!$B$17&lt;&gt;"",0,IF(AND((COLUMN()-1)&gt;='FIXED COSTS'!$E$19,(COLUMN()-1)&lt;='FIXED COSTS'!$F$19),'FIXED COSTS'!$L$19,0))</f>
        <v>#N/A</v>
      </c>
      <c r="AH24" s="16" t="e">
        <f>IF('FIXED COSTS'!$B$17&lt;&gt;"",0,IF(AND((COLUMN()-1)&gt;='FIXED COSTS'!$E$19,(COLUMN()-1)&lt;='FIXED COSTS'!$F$19),'FIXED COSTS'!$L$19,0))</f>
        <v>#N/A</v>
      </c>
      <c r="AI24" s="16" t="e">
        <f>IF('FIXED COSTS'!$B$17&lt;&gt;"",0,IF(AND((COLUMN()-1)&gt;='FIXED COSTS'!$E$19,(COLUMN()-1)&lt;='FIXED COSTS'!$F$19),'FIXED COSTS'!$L$19,0))</f>
        <v>#N/A</v>
      </c>
      <c r="AJ24" s="16" t="e">
        <f>IF('FIXED COSTS'!$B$17&lt;&gt;"",0,IF(AND((COLUMN()-1)&gt;='FIXED COSTS'!$E$19,(COLUMN()-1)&lt;='FIXED COSTS'!$F$19),'FIXED COSTS'!$L$19,0))</f>
        <v>#N/A</v>
      </c>
      <c r="AK24" s="16" t="e">
        <f>IF('FIXED COSTS'!$B$17&lt;&gt;"",0,IF(AND((COLUMN()-1)&gt;='FIXED COSTS'!$E$19,(COLUMN()-1)&lt;='FIXED COSTS'!$F$19),'FIXED COSTS'!$L$19,0))</f>
        <v>#N/A</v>
      </c>
      <c r="AL24" s="16" t="e">
        <f>IF('FIXED COSTS'!$B$17&lt;&gt;"",0,IF(AND((COLUMN()-1)&gt;='FIXED COSTS'!$E$19,(COLUMN()-1)&lt;='FIXED COSTS'!$F$19),'FIXED COSTS'!$L$19,0))</f>
        <v>#N/A</v>
      </c>
      <c r="AM24" s="16" t="e">
        <f>IF('FIXED COSTS'!$B$17&lt;&gt;"",0,IF(AND((COLUMN()-1)&gt;='FIXED COSTS'!$E$19,(COLUMN()-1)&lt;='FIXED COSTS'!$F$19),'FIXED COSTS'!$L$19,0))</f>
        <v>#N/A</v>
      </c>
      <c r="AN24" s="16" t="e">
        <f>IF('FIXED COSTS'!$B$17&lt;&gt;"",0,IF(AND((COLUMN()-1)&gt;='FIXED COSTS'!$E$19,(COLUMN()-1)&lt;='FIXED COSTS'!$F$19),'FIXED COSTS'!$L$19,0))</f>
        <v>#N/A</v>
      </c>
      <c r="AO24" s="16" t="e">
        <f>IF('FIXED COSTS'!$B$17&lt;&gt;"",0,IF(AND((COLUMN()-1)&gt;='FIXED COSTS'!$E$19,(COLUMN()-1)&lt;='FIXED COSTS'!$F$19),'FIXED COSTS'!$L$19,0))</f>
        <v>#N/A</v>
      </c>
      <c r="AP24" s="16" t="e">
        <f>IF('FIXED COSTS'!$B$17&lt;&gt;"",0,IF(AND((COLUMN()-1)&gt;='FIXED COSTS'!$E$19,(COLUMN()-1)&lt;='FIXED COSTS'!$F$19),'FIXED COSTS'!$L$19,0))</f>
        <v>#N/A</v>
      </c>
      <c r="AQ24" s="16" t="e">
        <f>IF('FIXED COSTS'!$B$17&lt;&gt;"",0,IF(AND((COLUMN()-1)&gt;='FIXED COSTS'!$E$19,(COLUMN()-1)&lt;='FIXED COSTS'!$F$19),'FIXED COSTS'!$L$19,0))</f>
        <v>#N/A</v>
      </c>
      <c r="AR24" s="16" t="e">
        <f>IF('FIXED COSTS'!$B$17&lt;&gt;"",0,IF(AND((COLUMN()-1)&gt;='FIXED COSTS'!$E$19,(COLUMN()-1)&lt;='FIXED COSTS'!$F$19),'FIXED COSTS'!$L$19,0))</f>
        <v>#N/A</v>
      </c>
      <c r="AS24" s="16" t="e">
        <f>IF('FIXED COSTS'!$B$17&lt;&gt;"",0,IF(AND((COLUMN()-1)&gt;='FIXED COSTS'!$E$19,(COLUMN()-1)&lt;='FIXED COSTS'!$F$19),'FIXED COSTS'!$L$19,0))</f>
        <v>#N/A</v>
      </c>
      <c r="AT24" s="16" t="e">
        <f>IF('FIXED COSTS'!$B$17&lt;&gt;"",0,IF(AND((COLUMN()-1)&gt;='FIXED COSTS'!$E$19,(COLUMN()-1)&lt;='FIXED COSTS'!$F$19),'FIXED COSTS'!$L$19,0))</f>
        <v>#N/A</v>
      </c>
      <c r="AU24" s="16" t="e">
        <f>IF('FIXED COSTS'!$B$17&lt;&gt;"",0,IF(AND((COLUMN()-1)&gt;='FIXED COSTS'!$E$19,(COLUMN()-1)&lt;='FIXED COSTS'!$F$19),'FIXED COSTS'!$L$19,0))</f>
        <v>#N/A</v>
      </c>
      <c r="AV24" s="16" t="e">
        <f>IF('FIXED COSTS'!$B$17&lt;&gt;"",0,IF(AND((COLUMN()-1)&gt;='FIXED COSTS'!$E$19,(COLUMN()-1)&lt;='FIXED COSTS'!$F$19),'FIXED COSTS'!$L$19,0))</f>
        <v>#N/A</v>
      </c>
      <c r="AW24" s="16" t="e">
        <f>IF('FIXED COSTS'!$B$17&lt;&gt;"",0,IF(AND((COLUMN()-1)&gt;='FIXED COSTS'!$E$19,(COLUMN()-1)&lt;='FIXED COSTS'!$F$19),'FIXED COSTS'!$L$19,0))</f>
        <v>#N/A</v>
      </c>
      <c r="AX24" s="16" t="e">
        <f>IF('FIXED COSTS'!$B$17&lt;&gt;"",0,IF(AND((COLUMN()-1)&gt;='FIXED COSTS'!$E$19,(COLUMN()-1)&lt;='FIXED COSTS'!$F$19),'FIXED COSTS'!$L$19,0))</f>
        <v>#N/A</v>
      </c>
      <c r="AY24" s="16" t="e">
        <f>IF('FIXED COSTS'!$B$17&lt;&gt;"",0,IF(AND((COLUMN()-1)&gt;='FIXED COSTS'!$E$19,(COLUMN()-1)&lt;='FIXED COSTS'!$F$19),'FIXED COSTS'!$L$19,0))</f>
        <v>#N/A</v>
      </c>
      <c r="AZ24" s="16" t="e">
        <f>IF('FIXED COSTS'!$B$17&lt;&gt;"",0,IF(AND((COLUMN()-1)&gt;='FIXED COSTS'!$E$19,(COLUMN()-1)&lt;='FIXED COSTS'!$F$19),'FIXED COSTS'!$L$19,0))</f>
        <v>#N/A</v>
      </c>
      <c r="BA24" s="16" t="e">
        <f>IF('FIXED COSTS'!$B$17&lt;&gt;"",0,IF(AND((COLUMN()-1)&gt;='FIXED COSTS'!$E$19,(COLUMN()-1)&lt;='FIXED COSTS'!$F$19),'FIXED COSTS'!$L$19,0))</f>
        <v>#N/A</v>
      </c>
    </row>
    <row r="25" spans="1:53" x14ac:dyDescent="0.35">
      <c r="A25" s="50" t="s">
        <v>290</v>
      </c>
      <c r="B25" s="67" t="str">
        <f>IF(AND((COLUMN()-1)&gt;='FIXED COSTS'!$E$20,(COLUMN()-1)&lt;='FIXED COSTS'!$F$20),'FIXED COSTS'!$L$20,0)</f>
        <v/>
      </c>
      <c r="C25" s="67" t="str">
        <f>IF(AND((COLUMN()-1)&gt;='FIXED COSTS'!$E$20,(COLUMN()-1)&lt;='FIXED COSTS'!$F$20),'FIXED COSTS'!$L$20,0)</f>
        <v/>
      </c>
      <c r="D25" s="67" t="str">
        <f>IF(AND((COLUMN()-1)&gt;='FIXED COSTS'!$E$20,(COLUMN()-1)&lt;='FIXED COSTS'!$F$20),'FIXED COSTS'!$L$20,0)</f>
        <v/>
      </c>
      <c r="E25" s="67" t="str">
        <f>IF(AND((COLUMN()-1)&gt;='FIXED COSTS'!$E$20,(COLUMN()-1)&lt;='FIXED COSTS'!$F$20),'FIXED COSTS'!$L$20,0)</f>
        <v/>
      </c>
      <c r="F25" s="67" t="str">
        <f>IF(AND((COLUMN()-1)&gt;='FIXED COSTS'!$E$20,(COLUMN()-1)&lt;='FIXED COSTS'!$F$20),'FIXED COSTS'!$L$20,0)</f>
        <v/>
      </c>
      <c r="G25" s="67" t="str">
        <f>IF(AND((COLUMN()-1)&gt;='FIXED COSTS'!$E$20,(COLUMN()-1)&lt;='FIXED COSTS'!$F$20),'FIXED COSTS'!$L$20,0)</f>
        <v/>
      </c>
      <c r="H25" s="67" t="str">
        <f>IF(AND((COLUMN()-1)&gt;='FIXED COSTS'!$E$20,(COLUMN()-1)&lt;='FIXED COSTS'!$F$20),'FIXED COSTS'!$L$20,0)</f>
        <v/>
      </c>
      <c r="I25" s="67" t="str">
        <f>IF(AND((COLUMN()-1)&gt;='FIXED COSTS'!$E$20,(COLUMN()-1)&lt;='FIXED COSTS'!$F$20),'FIXED COSTS'!$L$20,0)</f>
        <v/>
      </c>
      <c r="J25" s="67" t="str">
        <f>IF(AND((COLUMN()-1)&gt;='FIXED COSTS'!$E$20,(COLUMN()-1)&lt;='FIXED COSTS'!$F$20),'FIXED COSTS'!$L$20,0)</f>
        <v/>
      </c>
      <c r="K25" s="67" t="str">
        <f>IF(AND((COLUMN()-1)&gt;='FIXED COSTS'!$E$20,(COLUMN()-1)&lt;='FIXED COSTS'!$F$20),'FIXED COSTS'!$L$20,0)</f>
        <v/>
      </c>
      <c r="L25" s="67" t="str">
        <f>IF(AND((COLUMN()-1)&gt;='FIXED COSTS'!$E$20,(COLUMN()-1)&lt;='FIXED COSTS'!$F$20),'FIXED COSTS'!$L$20,0)</f>
        <v/>
      </c>
      <c r="M25" s="67" t="str">
        <f>IF(AND((COLUMN()-1)&gt;='FIXED COSTS'!$E$20,(COLUMN()-1)&lt;='FIXED COSTS'!$F$20),'FIXED COSTS'!$L$20,0)</f>
        <v/>
      </c>
      <c r="N25" s="67" t="str">
        <f>IF(AND((COLUMN()-1)&gt;='FIXED COSTS'!$E$20,(COLUMN()-1)&lt;='FIXED COSTS'!$F$20),'FIXED COSTS'!$L$20,0)</f>
        <v/>
      </c>
      <c r="O25" s="67" t="str">
        <f>IF(AND((COLUMN()-1)&gt;='FIXED COSTS'!$E$20,(COLUMN()-1)&lt;='FIXED COSTS'!$F$20),'FIXED COSTS'!$L$20,0)</f>
        <v/>
      </c>
      <c r="P25" s="67" t="str">
        <f>IF(AND((COLUMN()-1)&gt;='FIXED COSTS'!$E$20,(COLUMN()-1)&lt;='FIXED COSTS'!$F$20),'FIXED COSTS'!$L$20,0)</f>
        <v/>
      </c>
      <c r="Q25" s="67" t="str">
        <f>IF(AND((COLUMN()-1)&gt;='FIXED COSTS'!$E$20,(COLUMN()-1)&lt;='FIXED COSTS'!$F$20),'FIXED COSTS'!$L$20,0)</f>
        <v/>
      </c>
      <c r="R25" s="67" t="str">
        <f>IF(AND((COLUMN()-1)&gt;='FIXED COSTS'!$E$20,(COLUMN()-1)&lt;='FIXED COSTS'!$F$20),'FIXED COSTS'!$L$20,0)</f>
        <v/>
      </c>
      <c r="S25" s="67" t="str">
        <f>IF(AND((COLUMN()-1)&gt;='FIXED COSTS'!$E$20,(COLUMN()-1)&lt;='FIXED COSTS'!$F$20),'FIXED COSTS'!$L$20,0)</f>
        <v/>
      </c>
      <c r="T25" s="67" t="str">
        <f>IF(AND((COLUMN()-1)&gt;='FIXED COSTS'!$E$20,(COLUMN()-1)&lt;='FIXED COSTS'!$F$20),'FIXED COSTS'!$L$20,0)</f>
        <v/>
      </c>
      <c r="U25" s="67" t="str">
        <f>IF(AND((COLUMN()-1)&gt;='FIXED COSTS'!$E$20,(COLUMN()-1)&lt;='FIXED COSTS'!$F$20),'FIXED COSTS'!$L$20,0)</f>
        <v/>
      </c>
      <c r="V25" s="67" t="str">
        <f>IF(AND((COLUMN()-1)&gt;='FIXED COSTS'!$E$20,(COLUMN()-1)&lt;='FIXED COSTS'!$F$20),'FIXED COSTS'!$L$20,0)</f>
        <v/>
      </c>
      <c r="W25" s="67" t="str">
        <f>IF(AND((COLUMN()-1)&gt;='FIXED COSTS'!$E$20,(COLUMN()-1)&lt;='FIXED COSTS'!$F$20),'FIXED COSTS'!$L$20,0)</f>
        <v/>
      </c>
      <c r="X25" s="67" t="str">
        <f>IF(AND((COLUMN()-1)&gt;='FIXED COSTS'!$E$20,(COLUMN()-1)&lt;='FIXED COSTS'!$F$20),'FIXED COSTS'!$L$20,0)</f>
        <v/>
      </c>
      <c r="Y25" s="67" t="str">
        <f>IF(AND((COLUMN()-1)&gt;='FIXED COSTS'!$E$20,(COLUMN()-1)&lt;='FIXED COSTS'!$F$20),'FIXED COSTS'!$L$20,0)</f>
        <v/>
      </c>
      <c r="Z25" s="67" t="str">
        <f>IF(AND((COLUMN()-1)&gt;='FIXED COSTS'!$E$20,(COLUMN()-1)&lt;='FIXED COSTS'!$F$20),'FIXED COSTS'!$L$20,0)</f>
        <v/>
      </c>
      <c r="AA25" s="67" t="str">
        <f>IF(AND((COLUMN()-1)&gt;='FIXED COSTS'!$E$20,(COLUMN()-1)&lt;='FIXED COSTS'!$F$20),'FIXED COSTS'!$L$20,0)</f>
        <v/>
      </c>
      <c r="AB25" s="67" t="str">
        <f>IF(AND((COLUMN()-1)&gt;='FIXED COSTS'!$E$20,(COLUMN()-1)&lt;='FIXED COSTS'!$F$20),'FIXED COSTS'!$L$20,0)</f>
        <v/>
      </c>
      <c r="AC25" s="67" t="str">
        <f>IF(AND((COLUMN()-1)&gt;='FIXED COSTS'!$E$20,(COLUMN()-1)&lt;='FIXED COSTS'!$F$20),'FIXED COSTS'!$L$20,0)</f>
        <v/>
      </c>
      <c r="AD25" s="67" t="str">
        <f>IF(AND((COLUMN()-1)&gt;='FIXED COSTS'!$E$20,(COLUMN()-1)&lt;='FIXED COSTS'!$F$20),'FIXED COSTS'!$L$20,0)</f>
        <v/>
      </c>
      <c r="AE25" s="67" t="str">
        <f>IF(AND((COLUMN()-1)&gt;='FIXED COSTS'!$E$20,(COLUMN()-1)&lt;='FIXED COSTS'!$F$20),'FIXED COSTS'!$L$20,0)</f>
        <v/>
      </c>
      <c r="AF25" s="67" t="str">
        <f>IF(AND((COLUMN()-1)&gt;='FIXED COSTS'!$E$20,(COLUMN()-1)&lt;='FIXED COSTS'!$F$20),'FIXED COSTS'!$L$20,0)</f>
        <v/>
      </c>
      <c r="AG25" s="67" t="str">
        <f>IF(AND((COLUMN()-1)&gt;='FIXED COSTS'!$E$20,(COLUMN()-1)&lt;='FIXED COSTS'!$F$20),'FIXED COSTS'!$L$20,0)</f>
        <v/>
      </c>
      <c r="AH25" s="67" t="str">
        <f>IF(AND((COLUMN()-1)&gt;='FIXED COSTS'!$E$20,(COLUMN()-1)&lt;='FIXED COSTS'!$F$20),'FIXED COSTS'!$L$20,0)</f>
        <v/>
      </c>
      <c r="AI25" s="67" t="str">
        <f>IF(AND((COLUMN()-1)&gt;='FIXED COSTS'!$E$20,(COLUMN()-1)&lt;='FIXED COSTS'!$F$20),'FIXED COSTS'!$L$20,0)</f>
        <v/>
      </c>
      <c r="AJ25" s="67" t="str">
        <f>IF(AND((COLUMN()-1)&gt;='FIXED COSTS'!$E$20,(COLUMN()-1)&lt;='FIXED COSTS'!$F$20),'FIXED COSTS'!$L$20,0)</f>
        <v/>
      </c>
      <c r="AK25" s="67" t="str">
        <f>IF(AND((COLUMN()-1)&gt;='FIXED COSTS'!$E$20,(COLUMN()-1)&lt;='FIXED COSTS'!$F$20),'FIXED COSTS'!$L$20,0)</f>
        <v/>
      </c>
      <c r="AL25" s="67" t="str">
        <f>IF(AND((COLUMN()-1)&gt;='FIXED COSTS'!$E$20,(COLUMN()-1)&lt;='FIXED COSTS'!$F$20),'FIXED COSTS'!$L$20,0)</f>
        <v/>
      </c>
      <c r="AM25" s="67" t="str">
        <f>IF(AND((COLUMN()-1)&gt;='FIXED COSTS'!$E$20,(COLUMN()-1)&lt;='FIXED COSTS'!$F$20),'FIXED COSTS'!$L$20,0)</f>
        <v/>
      </c>
      <c r="AN25" s="67" t="str">
        <f>IF(AND((COLUMN()-1)&gt;='FIXED COSTS'!$E$20,(COLUMN()-1)&lt;='FIXED COSTS'!$F$20),'FIXED COSTS'!$L$20,0)</f>
        <v/>
      </c>
      <c r="AO25" s="67" t="str">
        <f>IF(AND((COLUMN()-1)&gt;='FIXED COSTS'!$E$20,(COLUMN()-1)&lt;='FIXED COSTS'!$F$20),'FIXED COSTS'!$L$20,0)</f>
        <v/>
      </c>
      <c r="AP25" s="67" t="str">
        <f>IF(AND((COLUMN()-1)&gt;='FIXED COSTS'!$E$20,(COLUMN()-1)&lt;='FIXED COSTS'!$F$20),'FIXED COSTS'!$L$20,0)</f>
        <v/>
      </c>
      <c r="AQ25" s="67" t="str">
        <f>IF(AND((COLUMN()-1)&gt;='FIXED COSTS'!$E$20,(COLUMN()-1)&lt;='FIXED COSTS'!$F$20),'FIXED COSTS'!$L$20,0)</f>
        <v/>
      </c>
      <c r="AR25" s="67" t="str">
        <f>IF(AND((COLUMN()-1)&gt;='FIXED COSTS'!$E$20,(COLUMN()-1)&lt;='FIXED COSTS'!$F$20),'FIXED COSTS'!$L$20,0)</f>
        <v/>
      </c>
      <c r="AS25" s="67" t="str">
        <f>IF(AND((COLUMN()-1)&gt;='FIXED COSTS'!$E$20,(COLUMN()-1)&lt;='FIXED COSTS'!$F$20),'FIXED COSTS'!$L$20,0)</f>
        <v/>
      </c>
      <c r="AT25" s="67" t="str">
        <f>IF(AND((COLUMN()-1)&gt;='FIXED COSTS'!$E$20,(COLUMN()-1)&lt;='FIXED COSTS'!$F$20),'FIXED COSTS'!$L$20,0)</f>
        <v/>
      </c>
      <c r="AU25" s="67" t="str">
        <f>IF(AND((COLUMN()-1)&gt;='FIXED COSTS'!$E$20,(COLUMN()-1)&lt;='FIXED COSTS'!$F$20),'FIXED COSTS'!$L$20,0)</f>
        <v/>
      </c>
      <c r="AV25" s="67" t="str">
        <f>IF(AND((COLUMN()-1)&gt;='FIXED COSTS'!$E$20,(COLUMN()-1)&lt;='FIXED COSTS'!$F$20),'FIXED COSTS'!$L$20,0)</f>
        <v/>
      </c>
      <c r="AW25" s="67" t="str">
        <f>IF(AND((COLUMN()-1)&gt;='FIXED COSTS'!$E$20,(COLUMN()-1)&lt;='FIXED COSTS'!$F$20),'FIXED COSTS'!$L$20,0)</f>
        <v/>
      </c>
      <c r="AX25" s="67" t="str">
        <f>IF(AND((COLUMN()-1)&gt;='FIXED COSTS'!$E$20,(COLUMN()-1)&lt;='FIXED COSTS'!$F$20),'FIXED COSTS'!$L$20,0)</f>
        <v/>
      </c>
      <c r="AY25" s="67" t="str">
        <f>IF(AND((COLUMN()-1)&gt;='FIXED COSTS'!$E$20,(COLUMN()-1)&lt;='FIXED COSTS'!$F$20),'FIXED COSTS'!$L$20,0)</f>
        <v/>
      </c>
      <c r="AZ25" s="67" t="str">
        <f>IF(AND((COLUMN()-1)&gt;='FIXED COSTS'!$E$20,(COLUMN()-1)&lt;='FIXED COSTS'!$F$20),'FIXED COSTS'!$L$20,0)</f>
        <v/>
      </c>
      <c r="BA25" s="67" t="str">
        <f>IF(AND((COLUMN()-1)&gt;='FIXED COSTS'!$E$20,(COLUMN()-1)&lt;='FIXED COSTS'!$F$20),'FIXED COSTS'!$L$20,0)</f>
        <v/>
      </c>
    </row>
    <row r="26" spans="1:53" x14ac:dyDescent="0.35">
      <c r="A26" s="38" t="s">
        <v>17</v>
      </c>
      <c r="B26" s="16" t="e">
        <f>IF('FIXED COSTS'!$B$20&lt;&gt;"",0,IF(AND((COLUMN()-1)&gt;='FIXED COSTS'!$E$21,(COLUMN()-1)&lt;='FIXED COSTS'!$F$21),'FIXED COSTS'!$L$21,0))</f>
        <v>#N/A</v>
      </c>
      <c r="C26" s="16" t="e">
        <f>IF('FIXED COSTS'!$B$20&lt;&gt;"",0,IF(AND((COLUMN()-1)&gt;='FIXED COSTS'!$E$21,(COLUMN()-1)&lt;='FIXED COSTS'!$F$21),'FIXED COSTS'!$L$21,0))</f>
        <v>#N/A</v>
      </c>
      <c r="D26" s="16" t="e">
        <f>IF('FIXED COSTS'!$B$20&lt;&gt;"",0,IF(AND((COLUMN()-1)&gt;='FIXED COSTS'!$E$21,(COLUMN()-1)&lt;='FIXED COSTS'!$F$21),'FIXED COSTS'!$L$21,0))</f>
        <v>#N/A</v>
      </c>
      <c r="E26" s="16" t="e">
        <f>IF('FIXED COSTS'!$B$20&lt;&gt;"",0,IF(AND((COLUMN()-1)&gt;='FIXED COSTS'!$E$21,(COLUMN()-1)&lt;='FIXED COSTS'!$F$21),'FIXED COSTS'!$L$21,0))</f>
        <v>#N/A</v>
      </c>
      <c r="F26" s="16" t="e">
        <f>IF('FIXED COSTS'!$B$20&lt;&gt;"",0,IF(AND((COLUMN()-1)&gt;='FIXED COSTS'!$E$21,(COLUMN()-1)&lt;='FIXED COSTS'!$F$21),'FIXED COSTS'!$L$21,0))</f>
        <v>#N/A</v>
      </c>
      <c r="G26" s="16" t="e">
        <f>IF('FIXED COSTS'!$B$20&lt;&gt;"",0,IF(AND((COLUMN()-1)&gt;='FIXED COSTS'!$E$21,(COLUMN()-1)&lt;='FIXED COSTS'!$F$21),'FIXED COSTS'!$L$21,0))</f>
        <v>#N/A</v>
      </c>
      <c r="H26" s="16" t="e">
        <f>IF('FIXED COSTS'!$B$20&lt;&gt;"",0,IF(AND((COLUMN()-1)&gt;='FIXED COSTS'!$E$21,(COLUMN()-1)&lt;='FIXED COSTS'!$F$21),'FIXED COSTS'!$L$21,0))</f>
        <v>#N/A</v>
      </c>
      <c r="I26" s="16" t="e">
        <f>IF('FIXED COSTS'!$B$20&lt;&gt;"",0,IF(AND((COLUMN()-1)&gt;='FIXED COSTS'!$E$21,(COLUMN()-1)&lt;='FIXED COSTS'!$F$21),'FIXED COSTS'!$L$21,0))</f>
        <v>#N/A</v>
      </c>
      <c r="J26" s="16" t="e">
        <f>IF('FIXED COSTS'!$B$20&lt;&gt;"",0,IF(AND((COLUMN()-1)&gt;='FIXED COSTS'!$E$21,(COLUMN()-1)&lt;='FIXED COSTS'!$F$21),'FIXED COSTS'!$L$21,0))</f>
        <v>#N/A</v>
      </c>
      <c r="K26" s="16" t="e">
        <f>IF('FIXED COSTS'!$B$20&lt;&gt;"",0,IF(AND((COLUMN()-1)&gt;='FIXED COSTS'!$E$21,(COLUMN()-1)&lt;='FIXED COSTS'!$F$21),'FIXED COSTS'!$L$21,0))</f>
        <v>#N/A</v>
      </c>
      <c r="L26" s="16" t="e">
        <f>IF('FIXED COSTS'!$B$20&lt;&gt;"",0,IF(AND((COLUMN()-1)&gt;='FIXED COSTS'!$E$21,(COLUMN()-1)&lt;='FIXED COSTS'!$F$21),'FIXED COSTS'!$L$21,0))</f>
        <v>#N/A</v>
      </c>
      <c r="M26" s="16" t="e">
        <f>IF('FIXED COSTS'!$B$20&lt;&gt;"",0,IF(AND((COLUMN()-1)&gt;='FIXED COSTS'!$E$21,(COLUMN()-1)&lt;='FIXED COSTS'!$F$21),'FIXED COSTS'!$L$21,0))</f>
        <v>#N/A</v>
      </c>
      <c r="N26" s="16" t="e">
        <f>IF('FIXED COSTS'!$B$20&lt;&gt;"",0,IF(AND((COLUMN()-1)&gt;='FIXED COSTS'!$E$21,(COLUMN()-1)&lt;='FIXED COSTS'!$F$21),'FIXED COSTS'!$L$21,0))</f>
        <v>#N/A</v>
      </c>
      <c r="O26" s="16" t="e">
        <f>IF('FIXED COSTS'!$B$20&lt;&gt;"",0,IF(AND((COLUMN()-1)&gt;='FIXED COSTS'!$E$21,(COLUMN()-1)&lt;='FIXED COSTS'!$F$21),'FIXED COSTS'!$L$21,0))</f>
        <v>#N/A</v>
      </c>
      <c r="P26" s="16" t="e">
        <f>IF('FIXED COSTS'!$B$20&lt;&gt;"",0,IF(AND((COLUMN()-1)&gt;='FIXED COSTS'!$E$21,(COLUMN()-1)&lt;='FIXED COSTS'!$F$21),'FIXED COSTS'!$L$21,0))</f>
        <v>#N/A</v>
      </c>
      <c r="Q26" s="16" t="e">
        <f>IF('FIXED COSTS'!$B$20&lt;&gt;"",0,IF(AND((COLUMN()-1)&gt;='FIXED COSTS'!$E$21,(COLUMN()-1)&lt;='FIXED COSTS'!$F$21),'FIXED COSTS'!$L$21,0))</f>
        <v>#N/A</v>
      </c>
      <c r="R26" s="16" t="e">
        <f>IF('FIXED COSTS'!$B$20&lt;&gt;"",0,IF(AND((COLUMN()-1)&gt;='FIXED COSTS'!$E$21,(COLUMN()-1)&lt;='FIXED COSTS'!$F$21),'FIXED COSTS'!$L$21,0))</f>
        <v>#N/A</v>
      </c>
      <c r="S26" s="16" t="e">
        <f>IF('FIXED COSTS'!$B$20&lt;&gt;"",0,IF(AND((COLUMN()-1)&gt;='FIXED COSTS'!$E$21,(COLUMN()-1)&lt;='FIXED COSTS'!$F$21),'FIXED COSTS'!$L$21,0))</f>
        <v>#N/A</v>
      </c>
      <c r="T26" s="16" t="e">
        <f>IF('FIXED COSTS'!$B$20&lt;&gt;"",0,IF(AND((COLUMN()-1)&gt;='FIXED COSTS'!$E$21,(COLUMN()-1)&lt;='FIXED COSTS'!$F$21),'FIXED COSTS'!$L$21,0))</f>
        <v>#N/A</v>
      </c>
      <c r="U26" s="16" t="e">
        <f>IF('FIXED COSTS'!$B$20&lt;&gt;"",0,IF(AND((COLUMN()-1)&gt;='FIXED COSTS'!$E$21,(COLUMN()-1)&lt;='FIXED COSTS'!$F$21),'FIXED COSTS'!$L$21,0))</f>
        <v>#N/A</v>
      </c>
      <c r="V26" s="16" t="e">
        <f>IF('FIXED COSTS'!$B$20&lt;&gt;"",0,IF(AND((COLUMN()-1)&gt;='FIXED COSTS'!$E$21,(COLUMN()-1)&lt;='FIXED COSTS'!$F$21),'FIXED COSTS'!$L$21,0))</f>
        <v>#N/A</v>
      </c>
      <c r="W26" s="16" t="e">
        <f>IF('FIXED COSTS'!$B$20&lt;&gt;"",0,IF(AND((COLUMN()-1)&gt;='FIXED COSTS'!$E$21,(COLUMN()-1)&lt;='FIXED COSTS'!$F$21),'FIXED COSTS'!$L$21,0))</f>
        <v>#N/A</v>
      </c>
      <c r="X26" s="16" t="e">
        <f>IF('FIXED COSTS'!$B$20&lt;&gt;"",0,IF(AND((COLUMN()-1)&gt;='FIXED COSTS'!$E$21,(COLUMN()-1)&lt;='FIXED COSTS'!$F$21),'FIXED COSTS'!$L$21,0))</f>
        <v>#N/A</v>
      </c>
      <c r="Y26" s="16" t="e">
        <f>IF('FIXED COSTS'!$B$20&lt;&gt;"",0,IF(AND((COLUMN()-1)&gt;='FIXED COSTS'!$E$21,(COLUMN()-1)&lt;='FIXED COSTS'!$F$21),'FIXED COSTS'!$L$21,0))</f>
        <v>#N/A</v>
      </c>
      <c r="Z26" s="16" t="e">
        <f>IF('FIXED COSTS'!$B$20&lt;&gt;"",0,IF(AND((COLUMN()-1)&gt;='FIXED COSTS'!$E$21,(COLUMN()-1)&lt;='FIXED COSTS'!$F$21),'FIXED COSTS'!$L$21,0))</f>
        <v>#N/A</v>
      </c>
      <c r="AA26" s="16" t="e">
        <f>IF('FIXED COSTS'!$B$20&lt;&gt;"",0,IF(AND((COLUMN()-1)&gt;='FIXED COSTS'!$E$21,(COLUMN()-1)&lt;='FIXED COSTS'!$F$21),'FIXED COSTS'!$L$21,0))</f>
        <v>#N/A</v>
      </c>
      <c r="AB26" s="16" t="e">
        <f>IF('FIXED COSTS'!$B$20&lt;&gt;"",0,IF(AND((COLUMN()-1)&gt;='FIXED COSTS'!$E$21,(COLUMN()-1)&lt;='FIXED COSTS'!$F$21),'FIXED COSTS'!$L$21,0))</f>
        <v>#N/A</v>
      </c>
      <c r="AC26" s="16" t="e">
        <f>IF('FIXED COSTS'!$B$20&lt;&gt;"",0,IF(AND((COLUMN()-1)&gt;='FIXED COSTS'!$E$21,(COLUMN()-1)&lt;='FIXED COSTS'!$F$21),'FIXED COSTS'!$L$21,0))</f>
        <v>#N/A</v>
      </c>
      <c r="AD26" s="16" t="e">
        <f>IF('FIXED COSTS'!$B$20&lt;&gt;"",0,IF(AND((COLUMN()-1)&gt;='FIXED COSTS'!$E$21,(COLUMN()-1)&lt;='FIXED COSTS'!$F$21),'FIXED COSTS'!$L$21,0))</f>
        <v>#N/A</v>
      </c>
      <c r="AE26" s="16" t="e">
        <f>IF('FIXED COSTS'!$B$20&lt;&gt;"",0,IF(AND((COLUMN()-1)&gt;='FIXED COSTS'!$E$21,(COLUMN()-1)&lt;='FIXED COSTS'!$F$21),'FIXED COSTS'!$L$21,0))</f>
        <v>#N/A</v>
      </c>
      <c r="AF26" s="16" t="e">
        <f>IF('FIXED COSTS'!$B$20&lt;&gt;"",0,IF(AND((COLUMN()-1)&gt;='FIXED COSTS'!$E$21,(COLUMN()-1)&lt;='FIXED COSTS'!$F$21),'FIXED COSTS'!$L$21,0))</f>
        <v>#N/A</v>
      </c>
      <c r="AG26" s="16" t="e">
        <f>IF('FIXED COSTS'!$B$20&lt;&gt;"",0,IF(AND((COLUMN()-1)&gt;='FIXED COSTS'!$E$21,(COLUMN()-1)&lt;='FIXED COSTS'!$F$21),'FIXED COSTS'!$L$21,0))</f>
        <v>#N/A</v>
      </c>
      <c r="AH26" s="16" t="e">
        <f>IF('FIXED COSTS'!$B$20&lt;&gt;"",0,IF(AND((COLUMN()-1)&gt;='FIXED COSTS'!$E$21,(COLUMN()-1)&lt;='FIXED COSTS'!$F$21),'FIXED COSTS'!$L$21,0))</f>
        <v>#N/A</v>
      </c>
      <c r="AI26" s="16" t="e">
        <f>IF('FIXED COSTS'!$B$20&lt;&gt;"",0,IF(AND((COLUMN()-1)&gt;='FIXED COSTS'!$E$21,(COLUMN()-1)&lt;='FIXED COSTS'!$F$21),'FIXED COSTS'!$L$21,0))</f>
        <v>#N/A</v>
      </c>
      <c r="AJ26" s="16" t="e">
        <f>IF('FIXED COSTS'!$B$20&lt;&gt;"",0,IF(AND((COLUMN()-1)&gt;='FIXED COSTS'!$E$21,(COLUMN()-1)&lt;='FIXED COSTS'!$F$21),'FIXED COSTS'!$L$21,0))</f>
        <v>#N/A</v>
      </c>
      <c r="AK26" s="16" t="e">
        <f>IF('FIXED COSTS'!$B$20&lt;&gt;"",0,IF(AND((COLUMN()-1)&gt;='FIXED COSTS'!$E$21,(COLUMN()-1)&lt;='FIXED COSTS'!$F$21),'FIXED COSTS'!$L$21,0))</f>
        <v>#N/A</v>
      </c>
      <c r="AL26" s="16" t="e">
        <f>IF('FIXED COSTS'!$B$20&lt;&gt;"",0,IF(AND((COLUMN()-1)&gt;='FIXED COSTS'!$E$21,(COLUMN()-1)&lt;='FIXED COSTS'!$F$21),'FIXED COSTS'!$L$21,0))</f>
        <v>#N/A</v>
      </c>
      <c r="AM26" s="16" t="e">
        <f>IF('FIXED COSTS'!$B$20&lt;&gt;"",0,IF(AND((COLUMN()-1)&gt;='FIXED COSTS'!$E$21,(COLUMN()-1)&lt;='FIXED COSTS'!$F$21),'FIXED COSTS'!$L$21,0))</f>
        <v>#N/A</v>
      </c>
      <c r="AN26" s="16" t="e">
        <f>IF('FIXED COSTS'!$B$20&lt;&gt;"",0,IF(AND((COLUMN()-1)&gt;='FIXED COSTS'!$E$21,(COLUMN()-1)&lt;='FIXED COSTS'!$F$21),'FIXED COSTS'!$L$21,0))</f>
        <v>#N/A</v>
      </c>
      <c r="AO26" s="16" t="e">
        <f>IF('FIXED COSTS'!$B$20&lt;&gt;"",0,IF(AND((COLUMN()-1)&gt;='FIXED COSTS'!$E$21,(COLUMN()-1)&lt;='FIXED COSTS'!$F$21),'FIXED COSTS'!$L$21,0))</f>
        <v>#N/A</v>
      </c>
      <c r="AP26" s="16" t="e">
        <f>IF('FIXED COSTS'!$B$20&lt;&gt;"",0,IF(AND((COLUMN()-1)&gt;='FIXED COSTS'!$E$21,(COLUMN()-1)&lt;='FIXED COSTS'!$F$21),'FIXED COSTS'!$L$21,0))</f>
        <v>#N/A</v>
      </c>
      <c r="AQ26" s="16" t="e">
        <f>IF('FIXED COSTS'!$B$20&lt;&gt;"",0,IF(AND((COLUMN()-1)&gt;='FIXED COSTS'!$E$21,(COLUMN()-1)&lt;='FIXED COSTS'!$F$21),'FIXED COSTS'!$L$21,0))</f>
        <v>#N/A</v>
      </c>
      <c r="AR26" s="16" t="e">
        <f>IF('FIXED COSTS'!$B$20&lt;&gt;"",0,IF(AND((COLUMN()-1)&gt;='FIXED COSTS'!$E$21,(COLUMN()-1)&lt;='FIXED COSTS'!$F$21),'FIXED COSTS'!$L$21,0))</f>
        <v>#N/A</v>
      </c>
      <c r="AS26" s="16" t="e">
        <f>IF('FIXED COSTS'!$B$20&lt;&gt;"",0,IF(AND((COLUMN()-1)&gt;='FIXED COSTS'!$E$21,(COLUMN()-1)&lt;='FIXED COSTS'!$F$21),'FIXED COSTS'!$L$21,0))</f>
        <v>#N/A</v>
      </c>
      <c r="AT26" s="16" t="e">
        <f>IF('FIXED COSTS'!$B$20&lt;&gt;"",0,IF(AND((COLUMN()-1)&gt;='FIXED COSTS'!$E$21,(COLUMN()-1)&lt;='FIXED COSTS'!$F$21),'FIXED COSTS'!$L$21,0))</f>
        <v>#N/A</v>
      </c>
      <c r="AU26" s="16" t="e">
        <f>IF('FIXED COSTS'!$B$20&lt;&gt;"",0,IF(AND((COLUMN()-1)&gt;='FIXED COSTS'!$E$21,(COLUMN()-1)&lt;='FIXED COSTS'!$F$21),'FIXED COSTS'!$L$21,0))</f>
        <v>#N/A</v>
      </c>
      <c r="AV26" s="16" t="e">
        <f>IF('FIXED COSTS'!$B$20&lt;&gt;"",0,IF(AND((COLUMN()-1)&gt;='FIXED COSTS'!$E$21,(COLUMN()-1)&lt;='FIXED COSTS'!$F$21),'FIXED COSTS'!$L$21,0))</f>
        <v>#N/A</v>
      </c>
      <c r="AW26" s="16" t="e">
        <f>IF('FIXED COSTS'!$B$20&lt;&gt;"",0,IF(AND((COLUMN()-1)&gt;='FIXED COSTS'!$E$21,(COLUMN()-1)&lt;='FIXED COSTS'!$F$21),'FIXED COSTS'!$L$21,0))</f>
        <v>#N/A</v>
      </c>
      <c r="AX26" s="16" t="e">
        <f>IF('FIXED COSTS'!$B$20&lt;&gt;"",0,IF(AND((COLUMN()-1)&gt;='FIXED COSTS'!$E$21,(COLUMN()-1)&lt;='FIXED COSTS'!$F$21),'FIXED COSTS'!$L$21,0))</f>
        <v>#N/A</v>
      </c>
      <c r="AY26" s="16" t="e">
        <f>IF('FIXED COSTS'!$B$20&lt;&gt;"",0,IF(AND((COLUMN()-1)&gt;='FIXED COSTS'!$E$21,(COLUMN()-1)&lt;='FIXED COSTS'!$F$21),'FIXED COSTS'!$L$21,0))</f>
        <v>#N/A</v>
      </c>
      <c r="AZ26" s="16" t="e">
        <f>IF('FIXED COSTS'!$B$20&lt;&gt;"",0,IF(AND((COLUMN()-1)&gt;='FIXED COSTS'!$E$21,(COLUMN()-1)&lt;='FIXED COSTS'!$F$21),'FIXED COSTS'!$L$21,0))</f>
        <v>#N/A</v>
      </c>
      <c r="BA26" s="16" t="e">
        <f>IF('FIXED COSTS'!$B$20&lt;&gt;"",0,IF(AND((COLUMN()-1)&gt;='FIXED COSTS'!$E$21,(COLUMN()-1)&lt;='FIXED COSTS'!$F$21),'FIXED COSTS'!$L$21,0))</f>
        <v>#N/A</v>
      </c>
    </row>
    <row r="27" spans="1:53" x14ac:dyDescent="0.35">
      <c r="A27" s="38" t="s">
        <v>291</v>
      </c>
      <c r="B27" s="16" t="e">
        <f>IF('FIXED COSTS'!$B$20&lt;&gt;"",0,IF(AND((COLUMN()-1)&gt;='FIXED COSTS'!$E$22,(COLUMN()-1)&lt;='FIXED COSTS'!$F$22),'FIXED COSTS'!$L$22,0))</f>
        <v>#N/A</v>
      </c>
      <c r="C27" s="16" t="e">
        <f>IF('FIXED COSTS'!$B$20&lt;&gt;"",0,IF(AND((COLUMN()-1)&gt;='FIXED COSTS'!$E$22,(COLUMN()-1)&lt;='FIXED COSTS'!$F$22),'FIXED COSTS'!$L$22,0))</f>
        <v>#N/A</v>
      </c>
      <c r="D27" s="16" t="e">
        <f>IF('FIXED COSTS'!$B$20&lt;&gt;"",0,IF(AND((COLUMN()-1)&gt;='FIXED COSTS'!$E$22,(COLUMN()-1)&lt;='FIXED COSTS'!$F$22),'FIXED COSTS'!$L$22,0))</f>
        <v>#N/A</v>
      </c>
      <c r="E27" s="16" t="e">
        <f>IF('FIXED COSTS'!$B$20&lt;&gt;"",0,IF(AND((COLUMN()-1)&gt;='FIXED COSTS'!$E$22,(COLUMN()-1)&lt;='FIXED COSTS'!$F$22),'FIXED COSTS'!$L$22,0))</f>
        <v>#N/A</v>
      </c>
      <c r="F27" s="16" t="e">
        <f>IF('FIXED COSTS'!$B$20&lt;&gt;"",0,IF(AND((COLUMN()-1)&gt;='FIXED COSTS'!$E$22,(COLUMN()-1)&lt;='FIXED COSTS'!$F$22),'FIXED COSTS'!$L$22,0))</f>
        <v>#N/A</v>
      </c>
      <c r="G27" s="16" t="e">
        <f>IF('FIXED COSTS'!$B$20&lt;&gt;"",0,IF(AND((COLUMN()-1)&gt;='FIXED COSTS'!$E$22,(COLUMN()-1)&lt;='FIXED COSTS'!$F$22),'FIXED COSTS'!$L$22,0))</f>
        <v>#N/A</v>
      </c>
      <c r="H27" s="16" t="e">
        <f>IF('FIXED COSTS'!$B$20&lt;&gt;"",0,IF(AND((COLUMN()-1)&gt;='FIXED COSTS'!$E$22,(COLUMN()-1)&lt;='FIXED COSTS'!$F$22),'FIXED COSTS'!$L$22,0))</f>
        <v>#N/A</v>
      </c>
      <c r="I27" s="16" t="e">
        <f>IF('FIXED COSTS'!$B$20&lt;&gt;"",0,IF(AND((COLUMN()-1)&gt;='FIXED COSTS'!$E$22,(COLUMN()-1)&lt;='FIXED COSTS'!$F$22),'FIXED COSTS'!$L$22,0))</f>
        <v>#N/A</v>
      </c>
      <c r="J27" s="16" t="e">
        <f>IF('FIXED COSTS'!$B$20&lt;&gt;"",0,IF(AND((COLUMN()-1)&gt;='FIXED COSTS'!$E$22,(COLUMN()-1)&lt;='FIXED COSTS'!$F$22),'FIXED COSTS'!$L$22,0))</f>
        <v>#N/A</v>
      </c>
      <c r="K27" s="16" t="e">
        <f>IF('FIXED COSTS'!$B$20&lt;&gt;"",0,IF(AND((COLUMN()-1)&gt;='FIXED COSTS'!$E$22,(COLUMN()-1)&lt;='FIXED COSTS'!$F$22),'FIXED COSTS'!$L$22,0))</f>
        <v>#N/A</v>
      </c>
      <c r="L27" s="16" t="e">
        <f>IF('FIXED COSTS'!$B$20&lt;&gt;"",0,IF(AND((COLUMN()-1)&gt;='FIXED COSTS'!$E$22,(COLUMN()-1)&lt;='FIXED COSTS'!$F$22),'FIXED COSTS'!$L$22,0))</f>
        <v>#N/A</v>
      </c>
      <c r="M27" s="16" t="e">
        <f>IF('FIXED COSTS'!$B$20&lt;&gt;"",0,IF(AND((COLUMN()-1)&gt;='FIXED COSTS'!$E$22,(COLUMN()-1)&lt;='FIXED COSTS'!$F$22),'FIXED COSTS'!$L$22,0))</f>
        <v>#N/A</v>
      </c>
      <c r="N27" s="16" t="e">
        <f>IF('FIXED COSTS'!$B$20&lt;&gt;"",0,IF(AND((COLUMN()-1)&gt;='FIXED COSTS'!$E$22,(COLUMN()-1)&lt;='FIXED COSTS'!$F$22),'FIXED COSTS'!$L$22,0))</f>
        <v>#N/A</v>
      </c>
      <c r="O27" s="16" t="e">
        <f>IF('FIXED COSTS'!$B$20&lt;&gt;"",0,IF(AND((COLUMN()-1)&gt;='FIXED COSTS'!$E$22,(COLUMN()-1)&lt;='FIXED COSTS'!$F$22),'FIXED COSTS'!$L$22,0))</f>
        <v>#N/A</v>
      </c>
      <c r="P27" s="16" t="e">
        <f>IF('FIXED COSTS'!$B$20&lt;&gt;"",0,IF(AND((COLUMN()-1)&gt;='FIXED COSTS'!$E$22,(COLUMN()-1)&lt;='FIXED COSTS'!$F$22),'FIXED COSTS'!$L$22,0))</f>
        <v>#N/A</v>
      </c>
      <c r="Q27" s="16" t="e">
        <f>IF('FIXED COSTS'!$B$20&lt;&gt;"",0,IF(AND((COLUMN()-1)&gt;='FIXED COSTS'!$E$22,(COLUMN()-1)&lt;='FIXED COSTS'!$F$22),'FIXED COSTS'!$L$22,0))</f>
        <v>#N/A</v>
      </c>
      <c r="R27" s="16" t="e">
        <f>IF('FIXED COSTS'!$B$20&lt;&gt;"",0,IF(AND((COLUMN()-1)&gt;='FIXED COSTS'!$E$22,(COLUMN()-1)&lt;='FIXED COSTS'!$F$22),'FIXED COSTS'!$L$22,0))</f>
        <v>#N/A</v>
      </c>
      <c r="S27" s="16" t="e">
        <f>IF('FIXED COSTS'!$B$20&lt;&gt;"",0,IF(AND((COLUMN()-1)&gt;='FIXED COSTS'!$E$22,(COLUMN()-1)&lt;='FIXED COSTS'!$F$22),'FIXED COSTS'!$L$22,0))</f>
        <v>#N/A</v>
      </c>
      <c r="T27" s="16" t="e">
        <f>IF('FIXED COSTS'!$B$20&lt;&gt;"",0,IF(AND((COLUMN()-1)&gt;='FIXED COSTS'!$E$22,(COLUMN()-1)&lt;='FIXED COSTS'!$F$22),'FIXED COSTS'!$L$22,0))</f>
        <v>#N/A</v>
      </c>
      <c r="U27" s="16" t="e">
        <f>IF('FIXED COSTS'!$B$20&lt;&gt;"",0,IF(AND((COLUMN()-1)&gt;='FIXED COSTS'!$E$22,(COLUMN()-1)&lt;='FIXED COSTS'!$F$22),'FIXED COSTS'!$L$22,0))</f>
        <v>#N/A</v>
      </c>
      <c r="V27" s="16" t="e">
        <f>IF('FIXED COSTS'!$B$20&lt;&gt;"",0,IF(AND((COLUMN()-1)&gt;='FIXED COSTS'!$E$22,(COLUMN()-1)&lt;='FIXED COSTS'!$F$22),'FIXED COSTS'!$L$22,0))</f>
        <v>#N/A</v>
      </c>
      <c r="W27" s="16" t="e">
        <f>IF('FIXED COSTS'!$B$20&lt;&gt;"",0,IF(AND((COLUMN()-1)&gt;='FIXED COSTS'!$E$22,(COLUMN()-1)&lt;='FIXED COSTS'!$F$22),'FIXED COSTS'!$L$22,0))</f>
        <v>#N/A</v>
      </c>
      <c r="X27" s="16" t="e">
        <f>IF('FIXED COSTS'!$B$20&lt;&gt;"",0,IF(AND((COLUMN()-1)&gt;='FIXED COSTS'!$E$22,(COLUMN()-1)&lt;='FIXED COSTS'!$F$22),'FIXED COSTS'!$L$22,0))</f>
        <v>#N/A</v>
      </c>
      <c r="Y27" s="16" t="e">
        <f>IF('FIXED COSTS'!$B$20&lt;&gt;"",0,IF(AND((COLUMN()-1)&gt;='FIXED COSTS'!$E$22,(COLUMN()-1)&lt;='FIXED COSTS'!$F$22),'FIXED COSTS'!$L$22,0))</f>
        <v>#N/A</v>
      </c>
      <c r="Z27" s="16" t="e">
        <f>IF('FIXED COSTS'!$B$20&lt;&gt;"",0,IF(AND((COLUMN()-1)&gt;='FIXED COSTS'!$E$22,(COLUMN()-1)&lt;='FIXED COSTS'!$F$22),'FIXED COSTS'!$L$22,0))</f>
        <v>#N/A</v>
      </c>
      <c r="AA27" s="16" t="e">
        <f>IF('FIXED COSTS'!$B$20&lt;&gt;"",0,IF(AND((COLUMN()-1)&gt;='FIXED COSTS'!$E$22,(COLUMN()-1)&lt;='FIXED COSTS'!$F$22),'FIXED COSTS'!$L$22,0))</f>
        <v>#N/A</v>
      </c>
      <c r="AB27" s="16" t="e">
        <f>IF('FIXED COSTS'!$B$20&lt;&gt;"",0,IF(AND((COLUMN()-1)&gt;='FIXED COSTS'!$E$22,(COLUMN()-1)&lt;='FIXED COSTS'!$F$22),'FIXED COSTS'!$L$22,0))</f>
        <v>#N/A</v>
      </c>
      <c r="AC27" s="16" t="e">
        <f>IF('FIXED COSTS'!$B$20&lt;&gt;"",0,IF(AND((COLUMN()-1)&gt;='FIXED COSTS'!$E$22,(COLUMN()-1)&lt;='FIXED COSTS'!$F$22),'FIXED COSTS'!$L$22,0))</f>
        <v>#N/A</v>
      </c>
      <c r="AD27" s="16" t="e">
        <f>IF('FIXED COSTS'!$B$20&lt;&gt;"",0,IF(AND((COLUMN()-1)&gt;='FIXED COSTS'!$E$22,(COLUMN()-1)&lt;='FIXED COSTS'!$F$22),'FIXED COSTS'!$L$22,0))</f>
        <v>#N/A</v>
      </c>
      <c r="AE27" s="16" t="e">
        <f>IF('FIXED COSTS'!$B$20&lt;&gt;"",0,IF(AND((COLUMN()-1)&gt;='FIXED COSTS'!$E$22,(COLUMN()-1)&lt;='FIXED COSTS'!$F$22),'FIXED COSTS'!$L$22,0))</f>
        <v>#N/A</v>
      </c>
      <c r="AF27" s="16" t="e">
        <f>IF('FIXED COSTS'!$B$20&lt;&gt;"",0,IF(AND((COLUMN()-1)&gt;='FIXED COSTS'!$E$22,(COLUMN()-1)&lt;='FIXED COSTS'!$F$22),'FIXED COSTS'!$L$22,0))</f>
        <v>#N/A</v>
      </c>
      <c r="AG27" s="16" t="e">
        <f>IF('FIXED COSTS'!$B$20&lt;&gt;"",0,IF(AND((COLUMN()-1)&gt;='FIXED COSTS'!$E$22,(COLUMN()-1)&lt;='FIXED COSTS'!$F$22),'FIXED COSTS'!$L$22,0))</f>
        <v>#N/A</v>
      </c>
      <c r="AH27" s="16" t="e">
        <f>IF('FIXED COSTS'!$B$20&lt;&gt;"",0,IF(AND((COLUMN()-1)&gt;='FIXED COSTS'!$E$22,(COLUMN()-1)&lt;='FIXED COSTS'!$F$22),'FIXED COSTS'!$L$22,0))</f>
        <v>#N/A</v>
      </c>
      <c r="AI27" s="16" t="e">
        <f>IF('FIXED COSTS'!$B$20&lt;&gt;"",0,IF(AND((COLUMN()-1)&gt;='FIXED COSTS'!$E$22,(COLUMN()-1)&lt;='FIXED COSTS'!$F$22),'FIXED COSTS'!$L$22,0))</f>
        <v>#N/A</v>
      </c>
      <c r="AJ27" s="16" t="e">
        <f>IF('FIXED COSTS'!$B$20&lt;&gt;"",0,IF(AND((COLUMN()-1)&gt;='FIXED COSTS'!$E$22,(COLUMN()-1)&lt;='FIXED COSTS'!$F$22),'FIXED COSTS'!$L$22,0))</f>
        <v>#N/A</v>
      </c>
      <c r="AK27" s="16" t="e">
        <f>IF('FIXED COSTS'!$B$20&lt;&gt;"",0,IF(AND((COLUMN()-1)&gt;='FIXED COSTS'!$E$22,(COLUMN()-1)&lt;='FIXED COSTS'!$F$22),'FIXED COSTS'!$L$22,0))</f>
        <v>#N/A</v>
      </c>
      <c r="AL27" s="16" t="e">
        <f>IF('FIXED COSTS'!$B$20&lt;&gt;"",0,IF(AND((COLUMN()-1)&gt;='FIXED COSTS'!$E$22,(COLUMN()-1)&lt;='FIXED COSTS'!$F$22),'FIXED COSTS'!$L$22,0))</f>
        <v>#N/A</v>
      </c>
      <c r="AM27" s="16" t="e">
        <f>IF('FIXED COSTS'!$B$20&lt;&gt;"",0,IF(AND((COLUMN()-1)&gt;='FIXED COSTS'!$E$22,(COLUMN()-1)&lt;='FIXED COSTS'!$F$22),'FIXED COSTS'!$L$22,0))</f>
        <v>#N/A</v>
      </c>
      <c r="AN27" s="16" t="e">
        <f>IF('FIXED COSTS'!$B$20&lt;&gt;"",0,IF(AND((COLUMN()-1)&gt;='FIXED COSTS'!$E$22,(COLUMN()-1)&lt;='FIXED COSTS'!$F$22),'FIXED COSTS'!$L$22,0))</f>
        <v>#N/A</v>
      </c>
      <c r="AO27" s="16" t="e">
        <f>IF('FIXED COSTS'!$B$20&lt;&gt;"",0,IF(AND((COLUMN()-1)&gt;='FIXED COSTS'!$E$22,(COLUMN()-1)&lt;='FIXED COSTS'!$F$22),'FIXED COSTS'!$L$22,0))</f>
        <v>#N/A</v>
      </c>
      <c r="AP27" s="16" t="e">
        <f>IF('FIXED COSTS'!$B$20&lt;&gt;"",0,IF(AND((COLUMN()-1)&gt;='FIXED COSTS'!$E$22,(COLUMN()-1)&lt;='FIXED COSTS'!$F$22),'FIXED COSTS'!$L$22,0))</f>
        <v>#N/A</v>
      </c>
      <c r="AQ27" s="16" t="e">
        <f>IF('FIXED COSTS'!$B$20&lt;&gt;"",0,IF(AND((COLUMN()-1)&gt;='FIXED COSTS'!$E$22,(COLUMN()-1)&lt;='FIXED COSTS'!$F$22),'FIXED COSTS'!$L$22,0))</f>
        <v>#N/A</v>
      </c>
      <c r="AR27" s="16" t="e">
        <f>IF('FIXED COSTS'!$B$20&lt;&gt;"",0,IF(AND((COLUMN()-1)&gt;='FIXED COSTS'!$E$22,(COLUMN()-1)&lt;='FIXED COSTS'!$F$22),'FIXED COSTS'!$L$22,0))</f>
        <v>#N/A</v>
      </c>
      <c r="AS27" s="16" t="e">
        <f>IF('FIXED COSTS'!$B$20&lt;&gt;"",0,IF(AND((COLUMN()-1)&gt;='FIXED COSTS'!$E$22,(COLUMN()-1)&lt;='FIXED COSTS'!$F$22),'FIXED COSTS'!$L$22,0))</f>
        <v>#N/A</v>
      </c>
      <c r="AT27" s="16" t="e">
        <f>IF('FIXED COSTS'!$B$20&lt;&gt;"",0,IF(AND((COLUMN()-1)&gt;='FIXED COSTS'!$E$22,(COLUMN()-1)&lt;='FIXED COSTS'!$F$22),'FIXED COSTS'!$L$22,0))</f>
        <v>#N/A</v>
      </c>
      <c r="AU27" s="16" t="e">
        <f>IF('FIXED COSTS'!$B$20&lt;&gt;"",0,IF(AND((COLUMN()-1)&gt;='FIXED COSTS'!$E$22,(COLUMN()-1)&lt;='FIXED COSTS'!$F$22),'FIXED COSTS'!$L$22,0))</f>
        <v>#N/A</v>
      </c>
      <c r="AV27" s="16" t="e">
        <f>IF('FIXED COSTS'!$B$20&lt;&gt;"",0,IF(AND((COLUMN()-1)&gt;='FIXED COSTS'!$E$22,(COLUMN()-1)&lt;='FIXED COSTS'!$F$22),'FIXED COSTS'!$L$22,0))</f>
        <v>#N/A</v>
      </c>
      <c r="AW27" s="16" t="e">
        <f>IF('FIXED COSTS'!$B$20&lt;&gt;"",0,IF(AND((COLUMN()-1)&gt;='FIXED COSTS'!$E$22,(COLUMN()-1)&lt;='FIXED COSTS'!$F$22),'FIXED COSTS'!$L$22,0))</f>
        <v>#N/A</v>
      </c>
      <c r="AX27" s="16" t="e">
        <f>IF('FIXED COSTS'!$B$20&lt;&gt;"",0,IF(AND((COLUMN()-1)&gt;='FIXED COSTS'!$E$22,(COLUMN()-1)&lt;='FIXED COSTS'!$F$22),'FIXED COSTS'!$L$22,0))</f>
        <v>#N/A</v>
      </c>
      <c r="AY27" s="16" t="e">
        <f>IF('FIXED COSTS'!$B$20&lt;&gt;"",0,IF(AND((COLUMN()-1)&gt;='FIXED COSTS'!$E$22,(COLUMN()-1)&lt;='FIXED COSTS'!$F$22),'FIXED COSTS'!$L$22,0))</f>
        <v>#N/A</v>
      </c>
      <c r="AZ27" s="16" t="e">
        <f>IF('FIXED COSTS'!$B$20&lt;&gt;"",0,IF(AND((COLUMN()-1)&gt;='FIXED COSTS'!$E$22,(COLUMN()-1)&lt;='FIXED COSTS'!$F$22),'FIXED COSTS'!$L$22,0))</f>
        <v>#N/A</v>
      </c>
      <c r="BA27" s="16" t="e">
        <f>IF('FIXED COSTS'!$B$20&lt;&gt;"",0,IF(AND((COLUMN()-1)&gt;='FIXED COSTS'!$E$22,(COLUMN()-1)&lt;='FIXED COSTS'!$F$22),'FIXED COSTS'!$L$22,0))</f>
        <v>#N/A</v>
      </c>
    </row>
    <row r="28" spans="1:53" x14ac:dyDescent="0.35">
      <c r="A28" s="50" t="s">
        <v>292</v>
      </c>
      <c r="B28" s="67" t="str">
        <f>IF(AND((COLUMN()-1)&gt;='FIXED COSTS'!$E$23,(COLUMN()-1)&lt;='FIXED COSTS'!$F$23),'FIXED COSTS'!$L$23,0)</f>
        <v/>
      </c>
      <c r="C28" s="67" t="str">
        <f>IF(AND((COLUMN()-1)&gt;='FIXED COSTS'!$E$23,(COLUMN()-1)&lt;='FIXED COSTS'!$F$23),'FIXED COSTS'!$L$23,0)</f>
        <v/>
      </c>
      <c r="D28" s="67" t="str">
        <f>IF(AND((COLUMN()-1)&gt;='FIXED COSTS'!$E$23,(COLUMN()-1)&lt;='FIXED COSTS'!$F$23),'FIXED COSTS'!$L$23,0)</f>
        <v/>
      </c>
      <c r="E28" s="67" t="str">
        <f>IF(AND((COLUMN()-1)&gt;='FIXED COSTS'!$E$23,(COLUMN()-1)&lt;='FIXED COSTS'!$F$23),'FIXED COSTS'!$L$23,0)</f>
        <v/>
      </c>
      <c r="F28" s="67" t="str">
        <f>IF(AND((COLUMN()-1)&gt;='FIXED COSTS'!$E$23,(COLUMN()-1)&lt;='FIXED COSTS'!$F$23),'FIXED COSTS'!$L$23,0)</f>
        <v/>
      </c>
      <c r="G28" s="67" t="str">
        <f>IF(AND((COLUMN()-1)&gt;='FIXED COSTS'!$E$23,(COLUMN()-1)&lt;='FIXED COSTS'!$F$23),'FIXED COSTS'!$L$23,0)</f>
        <v/>
      </c>
      <c r="H28" s="67" t="str">
        <f>IF(AND((COLUMN()-1)&gt;='FIXED COSTS'!$E$23,(COLUMN()-1)&lt;='FIXED COSTS'!$F$23),'FIXED COSTS'!$L$23,0)</f>
        <v/>
      </c>
      <c r="I28" s="67" t="str">
        <f>IF(AND((COLUMN()-1)&gt;='FIXED COSTS'!$E$23,(COLUMN()-1)&lt;='FIXED COSTS'!$F$23),'FIXED COSTS'!$L$23,0)</f>
        <v/>
      </c>
      <c r="J28" s="67" t="str">
        <f>IF(AND((COLUMN()-1)&gt;='FIXED COSTS'!$E$23,(COLUMN()-1)&lt;='FIXED COSTS'!$F$23),'FIXED COSTS'!$L$23,0)</f>
        <v/>
      </c>
      <c r="K28" s="67" t="str">
        <f>IF(AND((COLUMN()-1)&gt;='FIXED COSTS'!$E$23,(COLUMN()-1)&lt;='FIXED COSTS'!$F$23),'FIXED COSTS'!$L$23,0)</f>
        <v/>
      </c>
      <c r="L28" s="67" t="str">
        <f>IF(AND((COLUMN()-1)&gt;='FIXED COSTS'!$E$23,(COLUMN()-1)&lt;='FIXED COSTS'!$F$23),'FIXED COSTS'!$L$23,0)</f>
        <v/>
      </c>
      <c r="M28" s="67" t="str">
        <f>IF(AND((COLUMN()-1)&gt;='FIXED COSTS'!$E$23,(COLUMN()-1)&lt;='FIXED COSTS'!$F$23),'FIXED COSTS'!$L$23,0)</f>
        <v/>
      </c>
      <c r="N28" s="67" t="str">
        <f>IF(AND((COLUMN()-1)&gt;='FIXED COSTS'!$E$23,(COLUMN()-1)&lt;='FIXED COSTS'!$F$23),'FIXED COSTS'!$L$23,0)</f>
        <v/>
      </c>
      <c r="O28" s="67" t="str">
        <f>IF(AND((COLUMN()-1)&gt;='FIXED COSTS'!$E$23,(COLUMN()-1)&lt;='FIXED COSTS'!$F$23),'FIXED COSTS'!$L$23,0)</f>
        <v/>
      </c>
      <c r="P28" s="67" t="str">
        <f>IF(AND((COLUMN()-1)&gt;='FIXED COSTS'!$E$23,(COLUMN()-1)&lt;='FIXED COSTS'!$F$23),'FIXED COSTS'!$L$23,0)</f>
        <v/>
      </c>
      <c r="Q28" s="67" t="str">
        <f>IF(AND((COLUMN()-1)&gt;='FIXED COSTS'!$E$23,(COLUMN()-1)&lt;='FIXED COSTS'!$F$23),'FIXED COSTS'!$L$23,0)</f>
        <v/>
      </c>
      <c r="R28" s="67" t="str">
        <f>IF(AND((COLUMN()-1)&gt;='FIXED COSTS'!$E$23,(COLUMN()-1)&lt;='FIXED COSTS'!$F$23),'FIXED COSTS'!$L$23,0)</f>
        <v/>
      </c>
      <c r="S28" s="67" t="str">
        <f>IF(AND((COLUMN()-1)&gt;='FIXED COSTS'!$E$23,(COLUMN()-1)&lt;='FIXED COSTS'!$F$23),'FIXED COSTS'!$L$23,0)</f>
        <v/>
      </c>
      <c r="T28" s="67" t="str">
        <f>IF(AND((COLUMN()-1)&gt;='FIXED COSTS'!$E$23,(COLUMN()-1)&lt;='FIXED COSTS'!$F$23),'FIXED COSTS'!$L$23,0)</f>
        <v/>
      </c>
      <c r="U28" s="67" t="str">
        <f>IF(AND((COLUMN()-1)&gt;='FIXED COSTS'!$E$23,(COLUMN()-1)&lt;='FIXED COSTS'!$F$23),'FIXED COSTS'!$L$23,0)</f>
        <v/>
      </c>
      <c r="V28" s="67" t="str">
        <f>IF(AND((COLUMN()-1)&gt;='FIXED COSTS'!$E$23,(COLUMN()-1)&lt;='FIXED COSTS'!$F$23),'FIXED COSTS'!$L$23,0)</f>
        <v/>
      </c>
      <c r="W28" s="67" t="str">
        <f>IF(AND((COLUMN()-1)&gt;='FIXED COSTS'!$E$23,(COLUMN()-1)&lt;='FIXED COSTS'!$F$23),'FIXED COSTS'!$L$23,0)</f>
        <v/>
      </c>
      <c r="X28" s="67" t="str">
        <f>IF(AND((COLUMN()-1)&gt;='FIXED COSTS'!$E$23,(COLUMN()-1)&lt;='FIXED COSTS'!$F$23),'FIXED COSTS'!$L$23,0)</f>
        <v/>
      </c>
      <c r="Y28" s="67" t="str">
        <f>IF(AND((COLUMN()-1)&gt;='FIXED COSTS'!$E$23,(COLUMN()-1)&lt;='FIXED COSTS'!$F$23),'FIXED COSTS'!$L$23,0)</f>
        <v/>
      </c>
      <c r="Z28" s="67" t="str">
        <f>IF(AND((COLUMN()-1)&gt;='FIXED COSTS'!$E$23,(COLUMN()-1)&lt;='FIXED COSTS'!$F$23),'FIXED COSTS'!$L$23,0)</f>
        <v/>
      </c>
      <c r="AA28" s="67" t="str">
        <f>IF(AND((COLUMN()-1)&gt;='FIXED COSTS'!$E$23,(COLUMN()-1)&lt;='FIXED COSTS'!$F$23),'FIXED COSTS'!$L$23,0)</f>
        <v/>
      </c>
      <c r="AB28" s="67" t="str">
        <f>IF(AND((COLUMN()-1)&gt;='FIXED COSTS'!$E$23,(COLUMN()-1)&lt;='FIXED COSTS'!$F$23),'FIXED COSTS'!$L$23,0)</f>
        <v/>
      </c>
      <c r="AC28" s="67" t="str">
        <f>IF(AND((COLUMN()-1)&gt;='FIXED COSTS'!$E$23,(COLUMN()-1)&lt;='FIXED COSTS'!$F$23),'FIXED COSTS'!$L$23,0)</f>
        <v/>
      </c>
      <c r="AD28" s="67" t="str">
        <f>IF(AND((COLUMN()-1)&gt;='FIXED COSTS'!$E$23,(COLUMN()-1)&lt;='FIXED COSTS'!$F$23),'FIXED COSTS'!$L$23,0)</f>
        <v/>
      </c>
      <c r="AE28" s="67" t="str">
        <f>IF(AND((COLUMN()-1)&gt;='FIXED COSTS'!$E$23,(COLUMN()-1)&lt;='FIXED COSTS'!$F$23),'FIXED COSTS'!$L$23,0)</f>
        <v/>
      </c>
      <c r="AF28" s="67" t="str">
        <f>IF(AND((COLUMN()-1)&gt;='FIXED COSTS'!$E$23,(COLUMN()-1)&lt;='FIXED COSTS'!$F$23),'FIXED COSTS'!$L$23,0)</f>
        <v/>
      </c>
      <c r="AG28" s="67" t="str">
        <f>IF(AND((COLUMN()-1)&gt;='FIXED COSTS'!$E$23,(COLUMN()-1)&lt;='FIXED COSTS'!$F$23),'FIXED COSTS'!$L$23,0)</f>
        <v/>
      </c>
      <c r="AH28" s="67" t="str">
        <f>IF(AND((COLUMN()-1)&gt;='FIXED COSTS'!$E$23,(COLUMN()-1)&lt;='FIXED COSTS'!$F$23),'FIXED COSTS'!$L$23,0)</f>
        <v/>
      </c>
      <c r="AI28" s="67" t="str">
        <f>IF(AND((COLUMN()-1)&gt;='FIXED COSTS'!$E$23,(COLUMN()-1)&lt;='FIXED COSTS'!$F$23),'FIXED COSTS'!$L$23,0)</f>
        <v/>
      </c>
      <c r="AJ28" s="67" t="str">
        <f>IF(AND((COLUMN()-1)&gt;='FIXED COSTS'!$E$23,(COLUMN()-1)&lt;='FIXED COSTS'!$F$23),'FIXED COSTS'!$L$23,0)</f>
        <v/>
      </c>
      <c r="AK28" s="67" t="str">
        <f>IF(AND((COLUMN()-1)&gt;='FIXED COSTS'!$E$23,(COLUMN()-1)&lt;='FIXED COSTS'!$F$23),'FIXED COSTS'!$L$23,0)</f>
        <v/>
      </c>
      <c r="AL28" s="67" t="str">
        <f>IF(AND((COLUMN()-1)&gt;='FIXED COSTS'!$E$23,(COLUMN()-1)&lt;='FIXED COSTS'!$F$23),'FIXED COSTS'!$L$23,0)</f>
        <v/>
      </c>
      <c r="AM28" s="67" t="str">
        <f>IF(AND((COLUMN()-1)&gt;='FIXED COSTS'!$E$23,(COLUMN()-1)&lt;='FIXED COSTS'!$F$23),'FIXED COSTS'!$L$23,0)</f>
        <v/>
      </c>
      <c r="AN28" s="67" t="str">
        <f>IF(AND((COLUMN()-1)&gt;='FIXED COSTS'!$E$23,(COLUMN()-1)&lt;='FIXED COSTS'!$F$23),'FIXED COSTS'!$L$23,0)</f>
        <v/>
      </c>
      <c r="AO28" s="67" t="str">
        <f>IF(AND((COLUMN()-1)&gt;='FIXED COSTS'!$E$23,(COLUMN()-1)&lt;='FIXED COSTS'!$F$23),'FIXED COSTS'!$L$23,0)</f>
        <v/>
      </c>
      <c r="AP28" s="67" t="str">
        <f>IF(AND((COLUMN()-1)&gt;='FIXED COSTS'!$E$23,(COLUMN()-1)&lt;='FIXED COSTS'!$F$23),'FIXED COSTS'!$L$23,0)</f>
        <v/>
      </c>
      <c r="AQ28" s="67" t="str">
        <f>IF(AND((COLUMN()-1)&gt;='FIXED COSTS'!$E$23,(COLUMN()-1)&lt;='FIXED COSTS'!$F$23),'FIXED COSTS'!$L$23,0)</f>
        <v/>
      </c>
      <c r="AR28" s="67" t="str">
        <f>IF(AND((COLUMN()-1)&gt;='FIXED COSTS'!$E$23,(COLUMN()-1)&lt;='FIXED COSTS'!$F$23),'FIXED COSTS'!$L$23,0)</f>
        <v/>
      </c>
      <c r="AS28" s="67" t="str">
        <f>IF(AND((COLUMN()-1)&gt;='FIXED COSTS'!$E$23,(COLUMN()-1)&lt;='FIXED COSTS'!$F$23),'FIXED COSTS'!$L$23,0)</f>
        <v/>
      </c>
      <c r="AT28" s="67" t="str">
        <f>IF(AND((COLUMN()-1)&gt;='FIXED COSTS'!$E$23,(COLUMN()-1)&lt;='FIXED COSTS'!$F$23),'FIXED COSTS'!$L$23,0)</f>
        <v/>
      </c>
      <c r="AU28" s="67" t="str">
        <f>IF(AND((COLUMN()-1)&gt;='FIXED COSTS'!$E$23,(COLUMN()-1)&lt;='FIXED COSTS'!$F$23),'FIXED COSTS'!$L$23,0)</f>
        <v/>
      </c>
      <c r="AV28" s="67" t="str">
        <f>IF(AND((COLUMN()-1)&gt;='FIXED COSTS'!$E$23,(COLUMN()-1)&lt;='FIXED COSTS'!$F$23),'FIXED COSTS'!$L$23,0)</f>
        <v/>
      </c>
      <c r="AW28" s="67" t="str">
        <f>IF(AND((COLUMN()-1)&gt;='FIXED COSTS'!$E$23,(COLUMN()-1)&lt;='FIXED COSTS'!$F$23),'FIXED COSTS'!$L$23,0)</f>
        <v/>
      </c>
      <c r="AX28" s="67" t="str">
        <f>IF(AND((COLUMN()-1)&gt;='FIXED COSTS'!$E$23,(COLUMN()-1)&lt;='FIXED COSTS'!$F$23),'FIXED COSTS'!$L$23,0)</f>
        <v/>
      </c>
      <c r="AY28" s="67" t="str">
        <f>IF(AND((COLUMN()-1)&gt;='FIXED COSTS'!$E$23,(COLUMN()-1)&lt;='FIXED COSTS'!$F$23),'FIXED COSTS'!$L$23,0)</f>
        <v/>
      </c>
      <c r="AZ28" s="67" t="str">
        <f>IF(AND((COLUMN()-1)&gt;='FIXED COSTS'!$E$23,(COLUMN()-1)&lt;='FIXED COSTS'!$F$23),'FIXED COSTS'!$L$23,0)</f>
        <v/>
      </c>
      <c r="BA28" s="67" t="str">
        <f>IF(AND((COLUMN()-1)&gt;='FIXED COSTS'!$E$23,(COLUMN()-1)&lt;='FIXED COSTS'!$F$23),'FIXED COSTS'!$L$23,0)</f>
        <v/>
      </c>
    </row>
    <row r="29" spans="1:53" x14ac:dyDescent="0.35">
      <c r="A29" s="38" t="s">
        <v>293</v>
      </c>
      <c r="B29" s="16" t="e">
        <f>IF('FIXED COSTS'!$B$23&lt;&gt;"",0,IF(AND((COLUMN()-1)&gt;='FIXED COSTS'!$E$24,(COLUMN()-1)&lt;='FIXED COSTS'!$F$24),'FIXED COSTS'!$L$24,0))</f>
        <v>#N/A</v>
      </c>
      <c r="C29" s="16" t="e">
        <f>IF('FIXED COSTS'!$B$23&lt;&gt;"",0,IF(AND((COLUMN()-1)&gt;='FIXED COSTS'!$E$24,(COLUMN()-1)&lt;='FIXED COSTS'!$F$24),'FIXED COSTS'!$L$24,0))</f>
        <v>#N/A</v>
      </c>
      <c r="D29" s="16" t="e">
        <f>IF('FIXED COSTS'!$B$23&lt;&gt;"",0,IF(AND((COLUMN()-1)&gt;='FIXED COSTS'!$E$24,(COLUMN()-1)&lt;='FIXED COSTS'!$F$24),'FIXED COSTS'!$L$24,0))</f>
        <v>#N/A</v>
      </c>
      <c r="E29" s="16" t="e">
        <f>IF('FIXED COSTS'!$B$23&lt;&gt;"",0,IF(AND((COLUMN()-1)&gt;='FIXED COSTS'!$E$24,(COLUMN()-1)&lt;='FIXED COSTS'!$F$24),'FIXED COSTS'!$L$24,0))</f>
        <v>#N/A</v>
      </c>
      <c r="F29" s="16" t="e">
        <f>IF('FIXED COSTS'!$B$23&lt;&gt;"",0,IF(AND((COLUMN()-1)&gt;='FIXED COSTS'!$E$24,(COLUMN()-1)&lt;='FIXED COSTS'!$F$24),'FIXED COSTS'!$L$24,0))</f>
        <v>#N/A</v>
      </c>
      <c r="G29" s="16" t="e">
        <f>IF('FIXED COSTS'!$B$23&lt;&gt;"",0,IF(AND((COLUMN()-1)&gt;='FIXED COSTS'!$E$24,(COLUMN()-1)&lt;='FIXED COSTS'!$F$24),'FIXED COSTS'!$L$24,0))</f>
        <v>#N/A</v>
      </c>
      <c r="H29" s="16" t="e">
        <f>IF('FIXED COSTS'!$B$23&lt;&gt;"",0,IF(AND((COLUMN()-1)&gt;='FIXED COSTS'!$E$24,(COLUMN()-1)&lt;='FIXED COSTS'!$F$24),'FIXED COSTS'!$L$24,0))</f>
        <v>#N/A</v>
      </c>
      <c r="I29" s="16" t="e">
        <f>IF('FIXED COSTS'!$B$23&lt;&gt;"",0,IF(AND((COLUMN()-1)&gt;='FIXED COSTS'!$E$24,(COLUMN()-1)&lt;='FIXED COSTS'!$F$24),'FIXED COSTS'!$L$24,0))</f>
        <v>#N/A</v>
      </c>
      <c r="J29" s="16" t="e">
        <f>IF('FIXED COSTS'!$B$23&lt;&gt;"",0,IF(AND((COLUMN()-1)&gt;='FIXED COSTS'!$E$24,(COLUMN()-1)&lt;='FIXED COSTS'!$F$24),'FIXED COSTS'!$L$24,0))</f>
        <v>#N/A</v>
      </c>
      <c r="K29" s="16" t="e">
        <f>IF('FIXED COSTS'!$B$23&lt;&gt;"",0,IF(AND((COLUMN()-1)&gt;='FIXED COSTS'!$E$24,(COLUMN()-1)&lt;='FIXED COSTS'!$F$24),'FIXED COSTS'!$L$24,0))</f>
        <v>#N/A</v>
      </c>
      <c r="L29" s="16" t="e">
        <f>IF('FIXED COSTS'!$B$23&lt;&gt;"",0,IF(AND((COLUMN()-1)&gt;='FIXED COSTS'!$E$24,(COLUMN()-1)&lt;='FIXED COSTS'!$F$24),'FIXED COSTS'!$L$24,0))</f>
        <v>#N/A</v>
      </c>
      <c r="M29" s="16" t="e">
        <f>IF('FIXED COSTS'!$B$23&lt;&gt;"",0,IF(AND((COLUMN()-1)&gt;='FIXED COSTS'!$E$24,(COLUMN()-1)&lt;='FIXED COSTS'!$F$24),'FIXED COSTS'!$L$24,0))</f>
        <v>#N/A</v>
      </c>
      <c r="N29" s="16" t="e">
        <f>IF('FIXED COSTS'!$B$23&lt;&gt;"",0,IF(AND((COLUMN()-1)&gt;='FIXED COSTS'!$E$24,(COLUMN()-1)&lt;='FIXED COSTS'!$F$24),'FIXED COSTS'!$L$24,0))</f>
        <v>#N/A</v>
      </c>
      <c r="O29" s="16" t="e">
        <f>IF('FIXED COSTS'!$B$23&lt;&gt;"",0,IF(AND((COLUMN()-1)&gt;='FIXED COSTS'!$E$24,(COLUMN()-1)&lt;='FIXED COSTS'!$F$24),'FIXED COSTS'!$L$24,0))</f>
        <v>#N/A</v>
      </c>
      <c r="P29" s="16" t="e">
        <f>IF('FIXED COSTS'!$B$23&lt;&gt;"",0,IF(AND((COLUMN()-1)&gt;='FIXED COSTS'!$E$24,(COLUMN()-1)&lt;='FIXED COSTS'!$F$24),'FIXED COSTS'!$L$24,0))</f>
        <v>#N/A</v>
      </c>
      <c r="Q29" s="16" t="e">
        <f>IF('FIXED COSTS'!$B$23&lt;&gt;"",0,IF(AND((COLUMN()-1)&gt;='FIXED COSTS'!$E$24,(COLUMN()-1)&lt;='FIXED COSTS'!$F$24),'FIXED COSTS'!$L$24,0))</f>
        <v>#N/A</v>
      </c>
      <c r="R29" s="16" t="e">
        <f>IF('FIXED COSTS'!$B$23&lt;&gt;"",0,IF(AND((COLUMN()-1)&gt;='FIXED COSTS'!$E$24,(COLUMN()-1)&lt;='FIXED COSTS'!$F$24),'FIXED COSTS'!$L$24,0))</f>
        <v>#N/A</v>
      </c>
      <c r="S29" s="16" t="e">
        <f>IF('FIXED COSTS'!$B$23&lt;&gt;"",0,IF(AND((COLUMN()-1)&gt;='FIXED COSTS'!$E$24,(COLUMN()-1)&lt;='FIXED COSTS'!$F$24),'FIXED COSTS'!$L$24,0))</f>
        <v>#N/A</v>
      </c>
      <c r="T29" s="16" t="e">
        <f>IF('FIXED COSTS'!$B$23&lt;&gt;"",0,IF(AND((COLUMN()-1)&gt;='FIXED COSTS'!$E$24,(COLUMN()-1)&lt;='FIXED COSTS'!$F$24),'FIXED COSTS'!$L$24,0))</f>
        <v>#N/A</v>
      </c>
      <c r="U29" s="16" t="e">
        <f>IF('FIXED COSTS'!$B$23&lt;&gt;"",0,IF(AND((COLUMN()-1)&gt;='FIXED COSTS'!$E$24,(COLUMN()-1)&lt;='FIXED COSTS'!$F$24),'FIXED COSTS'!$L$24,0))</f>
        <v>#N/A</v>
      </c>
      <c r="V29" s="16" t="e">
        <f>IF('FIXED COSTS'!$B$23&lt;&gt;"",0,IF(AND((COLUMN()-1)&gt;='FIXED COSTS'!$E$24,(COLUMN()-1)&lt;='FIXED COSTS'!$F$24),'FIXED COSTS'!$L$24,0))</f>
        <v>#N/A</v>
      </c>
      <c r="W29" s="16" t="e">
        <f>IF('FIXED COSTS'!$B$23&lt;&gt;"",0,IF(AND((COLUMN()-1)&gt;='FIXED COSTS'!$E$24,(COLUMN()-1)&lt;='FIXED COSTS'!$F$24),'FIXED COSTS'!$L$24,0))</f>
        <v>#N/A</v>
      </c>
      <c r="X29" s="16" t="e">
        <f>IF('FIXED COSTS'!$B$23&lt;&gt;"",0,IF(AND((COLUMN()-1)&gt;='FIXED COSTS'!$E$24,(COLUMN()-1)&lt;='FIXED COSTS'!$F$24),'FIXED COSTS'!$L$24,0))</f>
        <v>#N/A</v>
      </c>
      <c r="Y29" s="16" t="e">
        <f>IF('FIXED COSTS'!$B$23&lt;&gt;"",0,IF(AND((COLUMN()-1)&gt;='FIXED COSTS'!$E$24,(COLUMN()-1)&lt;='FIXED COSTS'!$F$24),'FIXED COSTS'!$L$24,0))</f>
        <v>#N/A</v>
      </c>
      <c r="Z29" s="16" t="e">
        <f>IF('FIXED COSTS'!$B$23&lt;&gt;"",0,IF(AND((COLUMN()-1)&gt;='FIXED COSTS'!$E$24,(COLUMN()-1)&lt;='FIXED COSTS'!$F$24),'FIXED COSTS'!$L$24,0))</f>
        <v>#N/A</v>
      </c>
      <c r="AA29" s="16" t="e">
        <f>IF('FIXED COSTS'!$B$23&lt;&gt;"",0,IF(AND((COLUMN()-1)&gt;='FIXED COSTS'!$E$24,(COLUMN()-1)&lt;='FIXED COSTS'!$F$24),'FIXED COSTS'!$L$24,0))</f>
        <v>#N/A</v>
      </c>
      <c r="AB29" s="16" t="e">
        <f>IF('FIXED COSTS'!$B$23&lt;&gt;"",0,IF(AND((COLUMN()-1)&gt;='FIXED COSTS'!$E$24,(COLUMN()-1)&lt;='FIXED COSTS'!$F$24),'FIXED COSTS'!$L$24,0))</f>
        <v>#N/A</v>
      </c>
      <c r="AC29" s="16" t="e">
        <f>IF('FIXED COSTS'!$B$23&lt;&gt;"",0,IF(AND((COLUMN()-1)&gt;='FIXED COSTS'!$E$24,(COLUMN()-1)&lt;='FIXED COSTS'!$F$24),'FIXED COSTS'!$L$24,0))</f>
        <v>#N/A</v>
      </c>
      <c r="AD29" s="16" t="e">
        <f>IF('FIXED COSTS'!$B$23&lt;&gt;"",0,IF(AND((COLUMN()-1)&gt;='FIXED COSTS'!$E$24,(COLUMN()-1)&lt;='FIXED COSTS'!$F$24),'FIXED COSTS'!$L$24,0))</f>
        <v>#N/A</v>
      </c>
      <c r="AE29" s="16" t="e">
        <f>IF('FIXED COSTS'!$B$23&lt;&gt;"",0,IF(AND((COLUMN()-1)&gt;='FIXED COSTS'!$E$24,(COLUMN()-1)&lt;='FIXED COSTS'!$F$24),'FIXED COSTS'!$L$24,0))</f>
        <v>#N/A</v>
      </c>
      <c r="AF29" s="16" t="e">
        <f>IF('FIXED COSTS'!$B$23&lt;&gt;"",0,IF(AND((COLUMN()-1)&gt;='FIXED COSTS'!$E$24,(COLUMN()-1)&lt;='FIXED COSTS'!$F$24),'FIXED COSTS'!$L$24,0))</f>
        <v>#N/A</v>
      </c>
      <c r="AG29" s="16" t="e">
        <f>IF('FIXED COSTS'!$B$23&lt;&gt;"",0,IF(AND((COLUMN()-1)&gt;='FIXED COSTS'!$E$24,(COLUMN()-1)&lt;='FIXED COSTS'!$F$24),'FIXED COSTS'!$L$24,0))</f>
        <v>#N/A</v>
      </c>
      <c r="AH29" s="16" t="e">
        <f>IF('FIXED COSTS'!$B$23&lt;&gt;"",0,IF(AND((COLUMN()-1)&gt;='FIXED COSTS'!$E$24,(COLUMN()-1)&lt;='FIXED COSTS'!$F$24),'FIXED COSTS'!$L$24,0))</f>
        <v>#N/A</v>
      </c>
      <c r="AI29" s="16" t="e">
        <f>IF('FIXED COSTS'!$B$23&lt;&gt;"",0,IF(AND((COLUMN()-1)&gt;='FIXED COSTS'!$E$24,(COLUMN()-1)&lt;='FIXED COSTS'!$F$24),'FIXED COSTS'!$L$24,0))</f>
        <v>#N/A</v>
      </c>
      <c r="AJ29" s="16" t="e">
        <f>IF('FIXED COSTS'!$B$23&lt;&gt;"",0,IF(AND((COLUMN()-1)&gt;='FIXED COSTS'!$E$24,(COLUMN()-1)&lt;='FIXED COSTS'!$F$24),'FIXED COSTS'!$L$24,0))</f>
        <v>#N/A</v>
      </c>
      <c r="AK29" s="16" t="e">
        <f>IF('FIXED COSTS'!$B$23&lt;&gt;"",0,IF(AND((COLUMN()-1)&gt;='FIXED COSTS'!$E$24,(COLUMN()-1)&lt;='FIXED COSTS'!$F$24),'FIXED COSTS'!$L$24,0))</f>
        <v>#N/A</v>
      </c>
      <c r="AL29" s="16" t="e">
        <f>IF('FIXED COSTS'!$B$23&lt;&gt;"",0,IF(AND((COLUMN()-1)&gt;='FIXED COSTS'!$E$24,(COLUMN()-1)&lt;='FIXED COSTS'!$F$24),'FIXED COSTS'!$L$24,0))</f>
        <v>#N/A</v>
      </c>
      <c r="AM29" s="16" t="e">
        <f>IF('FIXED COSTS'!$B$23&lt;&gt;"",0,IF(AND((COLUMN()-1)&gt;='FIXED COSTS'!$E$24,(COLUMN()-1)&lt;='FIXED COSTS'!$F$24),'FIXED COSTS'!$L$24,0))</f>
        <v>#N/A</v>
      </c>
      <c r="AN29" s="16" t="e">
        <f>IF('FIXED COSTS'!$B$23&lt;&gt;"",0,IF(AND((COLUMN()-1)&gt;='FIXED COSTS'!$E$24,(COLUMN()-1)&lt;='FIXED COSTS'!$F$24),'FIXED COSTS'!$L$24,0))</f>
        <v>#N/A</v>
      </c>
      <c r="AO29" s="16" t="e">
        <f>IF('FIXED COSTS'!$B$23&lt;&gt;"",0,IF(AND((COLUMN()-1)&gt;='FIXED COSTS'!$E$24,(COLUMN()-1)&lt;='FIXED COSTS'!$F$24),'FIXED COSTS'!$L$24,0))</f>
        <v>#N/A</v>
      </c>
      <c r="AP29" s="16" t="e">
        <f>IF('FIXED COSTS'!$B$23&lt;&gt;"",0,IF(AND((COLUMN()-1)&gt;='FIXED COSTS'!$E$24,(COLUMN()-1)&lt;='FIXED COSTS'!$F$24),'FIXED COSTS'!$L$24,0))</f>
        <v>#N/A</v>
      </c>
      <c r="AQ29" s="16" t="e">
        <f>IF('FIXED COSTS'!$B$23&lt;&gt;"",0,IF(AND((COLUMN()-1)&gt;='FIXED COSTS'!$E$24,(COLUMN()-1)&lt;='FIXED COSTS'!$F$24),'FIXED COSTS'!$L$24,0))</f>
        <v>#N/A</v>
      </c>
      <c r="AR29" s="16" t="e">
        <f>IF('FIXED COSTS'!$B$23&lt;&gt;"",0,IF(AND((COLUMN()-1)&gt;='FIXED COSTS'!$E$24,(COLUMN()-1)&lt;='FIXED COSTS'!$F$24),'FIXED COSTS'!$L$24,0))</f>
        <v>#N/A</v>
      </c>
      <c r="AS29" s="16" t="e">
        <f>IF('FIXED COSTS'!$B$23&lt;&gt;"",0,IF(AND((COLUMN()-1)&gt;='FIXED COSTS'!$E$24,(COLUMN()-1)&lt;='FIXED COSTS'!$F$24),'FIXED COSTS'!$L$24,0))</f>
        <v>#N/A</v>
      </c>
      <c r="AT29" s="16" t="e">
        <f>IF('FIXED COSTS'!$B$23&lt;&gt;"",0,IF(AND((COLUMN()-1)&gt;='FIXED COSTS'!$E$24,(COLUMN()-1)&lt;='FIXED COSTS'!$F$24),'FIXED COSTS'!$L$24,0))</f>
        <v>#N/A</v>
      </c>
      <c r="AU29" s="16" t="e">
        <f>IF('FIXED COSTS'!$B$23&lt;&gt;"",0,IF(AND((COLUMN()-1)&gt;='FIXED COSTS'!$E$24,(COLUMN()-1)&lt;='FIXED COSTS'!$F$24),'FIXED COSTS'!$L$24,0))</f>
        <v>#N/A</v>
      </c>
      <c r="AV29" s="16" t="e">
        <f>IF('FIXED COSTS'!$B$23&lt;&gt;"",0,IF(AND((COLUMN()-1)&gt;='FIXED COSTS'!$E$24,(COLUMN()-1)&lt;='FIXED COSTS'!$F$24),'FIXED COSTS'!$L$24,0))</f>
        <v>#N/A</v>
      </c>
      <c r="AW29" s="16" t="e">
        <f>IF('FIXED COSTS'!$B$23&lt;&gt;"",0,IF(AND((COLUMN()-1)&gt;='FIXED COSTS'!$E$24,(COLUMN()-1)&lt;='FIXED COSTS'!$F$24),'FIXED COSTS'!$L$24,0))</f>
        <v>#N/A</v>
      </c>
      <c r="AX29" s="16" t="e">
        <f>IF('FIXED COSTS'!$B$23&lt;&gt;"",0,IF(AND((COLUMN()-1)&gt;='FIXED COSTS'!$E$24,(COLUMN()-1)&lt;='FIXED COSTS'!$F$24),'FIXED COSTS'!$L$24,0))</f>
        <v>#N/A</v>
      </c>
      <c r="AY29" s="16" t="e">
        <f>IF('FIXED COSTS'!$B$23&lt;&gt;"",0,IF(AND((COLUMN()-1)&gt;='FIXED COSTS'!$E$24,(COLUMN()-1)&lt;='FIXED COSTS'!$F$24),'FIXED COSTS'!$L$24,0))</f>
        <v>#N/A</v>
      </c>
      <c r="AZ29" s="16" t="e">
        <f>IF('FIXED COSTS'!$B$23&lt;&gt;"",0,IF(AND((COLUMN()-1)&gt;='FIXED COSTS'!$E$24,(COLUMN()-1)&lt;='FIXED COSTS'!$F$24),'FIXED COSTS'!$L$24,0))</f>
        <v>#N/A</v>
      </c>
      <c r="BA29" s="16" t="e">
        <f>IF('FIXED COSTS'!$B$23&lt;&gt;"",0,IF(AND((COLUMN()-1)&gt;='FIXED COSTS'!$E$24,(COLUMN()-1)&lt;='FIXED COSTS'!$F$24),'FIXED COSTS'!$L$24,0))</f>
        <v>#N/A</v>
      </c>
    </row>
    <row r="30" spans="1:53" x14ac:dyDescent="0.35">
      <c r="A30" s="38" t="s">
        <v>294</v>
      </c>
      <c r="B30" s="16" t="e">
        <f>IF('FIXED COSTS'!$B$23&lt;&gt;"",0,IF(AND((COLUMN()-1)&gt;='FIXED COSTS'!$E$25,(COLUMN()-1)&lt;='FIXED COSTS'!$F$25),'FIXED COSTS'!$L$25,0))</f>
        <v>#N/A</v>
      </c>
      <c r="C30" s="16" t="e">
        <f>IF('FIXED COSTS'!$B$23&lt;&gt;"",0,IF(AND((COLUMN()-1)&gt;='FIXED COSTS'!$E$25,(COLUMN()-1)&lt;='FIXED COSTS'!$F$25),'FIXED COSTS'!$L$25,0))</f>
        <v>#N/A</v>
      </c>
      <c r="D30" s="16" t="e">
        <f>IF('FIXED COSTS'!$B$23&lt;&gt;"",0,IF(AND((COLUMN()-1)&gt;='FIXED COSTS'!$E$25,(COLUMN()-1)&lt;='FIXED COSTS'!$F$25),'FIXED COSTS'!$L$25,0))</f>
        <v>#N/A</v>
      </c>
      <c r="E30" s="16" t="e">
        <f>IF('FIXED COSTS'!$B$23&lt;&gt;"",0,IF(AND((COLUMN()-1)&gt;='FIXED COSTS'!$E$25,(COLUMN()-1)&lt;='FIXED COSTS'!$F$25),'FIXED COSTS'!$L$25,0))</f>
        <v>#N/A</v>
      </c>
      <c r="F30" s="16" t="e">
        <f>IF('FIXED COSTS'!$B$23&lt;&gt;"",0,IF(AND((COLUMN()-1)&gt;='FIXED COSTS'!$E$25,(COLUMN()-1)&lt;='FIXED COSTS'!$F$25),'FIXED COSTS'!$L$25,0))</f>
        <v>#N/A</v>
      </c>
      <c r="G30" s="16" t="e">
        <f>IF('FIXED COSTS'!$B$23&lt;&gt;"",0,IF(AND((COLUMN()-1)&gt;='FIXED COSTS'!$E$25,(COLUMN()-1)&lt;='FIXED COSTS'!$F$25),'FIXED COSTS'!$L$25,0))</f>
        <v>#N/A</v>
      </c>
      <c r="H30" s="16" t="e">
        <f>IF('FIXED COSTS'!$B$23&lt;&gt;"",0,IF(AND((COLUMN()-1)&gt;='FIXED COSTS'!$E$25,(COLUMN()-1)&lt;='FIXED COSTS'!$F$25),'FIXED COSTS'!$L$25,0))</f>
        <v>#N/A</v>
      </c>
      <c r="I30" s="16" t="e">
        <f>IF('FIXED COSTS'!$B$23&lt;&gt;"",0,IF(AND((COLUMN()-1)&gt;='FIXED COSTS'!$E$25,(COLUMN()-1)&lt;='FIXED COSTS'!$F$25),'FIXED COSTS'!$L$25,0))</f>
        <v>#N/A</v>
      </c>
      <c r="J30" s="16" t="e">
        <f>IF('FIXED COSTS'!$B$23&lt;&gt;"",0,IF(AND((COLUMN()-1)&gt;='FIXED COSTS'!$E$25,(COLUMN()-1)&lt;='FIXED COSTS'!$F$25),'FIXED COSTS'!$L$25,0))</f>
        <v>#N/A</v>
      </c>
      <c r="K30" s="16" t="e">
        <f>IF('FIXED COSTS'!$B$23&lt;&gt;"",0,IF(AND((COLUMN()-1)&gt;='FIXED COSTS'!$E$25,(COLUMN()-1)&lt;='FIXED COSTS'!$F$25),'FIXED COSTS'!$L$25,0))</f>
        <v>#N/A</v>
      </c>
      <c r="L30" s="16" t="e">
        <f>IF('FIXED COSTS'!$B$23&lt;&gt;"",0,IF(AND((COLUMN()-1)&gt;='FIXED COSTS'!$E$25,(COLUMN()-1)&lt;='FIXED COSTS'!$F$25),'FIXED COSTS'!$L$25,0))</f>
        <v>#N/A</v>
      </c>
      <c r="M30" s="16" t="e">
        <f>IF('FIXED COSTS'!$B$23&lt;&gt;"",0,IF(AND((COLUMN()-1)&gt;='FIXED COSTS'!$E$25,(COLUMN()-1)&lt;='FIXED COSTS'!$F$25),'FIXED COSTS'!$L$25,0))</f>
        <v>#N/A</v>
      </c>
      <c r="N30" s="16" t="e">
        <f>IF('FIXED COSTS'!$B$23&lt;&gt;"",0,IF(AND((COLUMN()-1)&gt;='FIXED COSTS'!$E$25,(COLUMN()-1)&lt;='FIXED COSTS'!$F$25),'FIXED COSTS'!$L$25,0))</f>
        <v>#N/A</v>
      </c>
      <c r="O30" s="16" t="e">
        <f>IF('FIXED COSTS'!$B$23&lt;&gt;"",0,IF(AND((COLUMN()-1)&gt;='FIXED COSTS'!$E$25,(COLUMN()-1)&lt;='FIXED COSTS'!$F$25),'FIXED COSTS'!$L$25,0))</f>
        <v>#N/A</v>
      </c>
      <c r="P30" s="16" t="e">
        <f>IF('FIXED COSTS'!$B$23&lt;&gt;"",0,IF(AND((COLUMN()-1)&gt;='FIXED COSTS'!$E$25,(COLUMN()-1)&lt;='FIXED COSTS'!$F$25),'FIXED COSTS'!$L$25,0))</f>
        <v>#N/A</v>
      </c>
      <c r="Q30" s="16" t="e">
        <f>IF('FIXED COSTS'!$B$23&lt;&gt;"",0,IF(AND((COLUMN()-1)&gt;='FIXED COSTS'!$E$25,(COLUMN()-1)&lt;='FIXED COSTS'!$F$25),'FIXED COSTS'!$L$25,0))</f>
        <v>#N/A</v>
      </c>
      <c r="R30" s="16" t="e">
        <f>IF('FIXED COSTS'!$B$23&lt;&gt;"",0,IF(AND((COLUMN()-1)&gt;='FIXED COSTS'!$E$25,(COLUMN()-1)&lt;='FIXED COSTS'!$F$25),'FIXED COSTS'!$L$25,0))</f>
        <v>#N/A</v>
      </c>
      <c r="S30" s="16" t="e">
        <f>IF('FIXED COSTS'!$B$23&lt;&gt;"",0,IF(AND((COLUMN()-1)&gt;='FIXED COSTS'!$E$25,(COLUMN()-1)&lt;='FIXED COSTS'!$F$25),'FIXED COSTS'!$L$25,0))</f>
        <v>#N/A</v>
      </c>
      <c r="T30" s="16" t="e">
        <f>IF('FIXED COSTS'!$B$23&lt;&gt;"",0,IF(AND((COLUMN()-1)&gt;='FIXED COSTS'!$E$25,(COLUMN()-1)&lt;='FIXED COSTS'!$F$25),'FIXED COSTS'!$L$25,0))</f>
        <v>#N/A</v>
      </c>
      <c r="U30" s="16" t="e">
        <f>IF('FIXED COSTS'!$B$23&lt;&gt;"",0,IF(AND((COLUMN()-1)&gt;='FIXED COSTS'!$E$25,(COLUMN()-1)&lt;='FIXED COSTS'!$F$25),'FIXED COSTS'!$L$25,0))</f>
        <v>#N/A</v>
      </c>
      <c r="V30" s="16" t="e">
        <f>IF('FIXED COSTS'!$B$23&lt;&gt;"",0,IF(AND((COLUMN()-1)&gt;='FIXED COSTS'!$E$25,(COLUMN()-1)&lt;='FIXED COSTS'!$F$25),'FIXED COSTS'!$L$25,0))</f>
        <v>#N/A</v>
      </c>
      <c r="W30" s="16" t="e">
        <f>IF('FIXED COSTS'!$B$23&lt;&gt;"",0,IF(AND((COLUMN()-1)&gt;='FIXED COSTS'!$E$25,(COLUMN()-1)&lt;='FIXED COSTS'!$F$25),'FIXED COSTS'!$L$25,0))</f>
        <v>#N/A</v>
      </c>
      <c r="X30" s="16" t="e">
        <f>IF('FIXED COSTS'!$B$23&lt;&gt;"",0,IF(AND((COLUMN()-1)&gt;='FIXED COSTS'!$E$25,(COLUMN()-1)&lt;='FIXED COSTS'!$F$25),'FIXED COSTS'!$L$25,0))</f>
        <v>#N/A</v>
      </c>
      <c r="Y30" s="16" t="e">
        <f>IF('FIXED COSTS'!$B$23&lt;&gt;"",0,IF(AND((COLUMN()-1)&gt;='FIXED COSTS'!$E$25,(COLUMN()-1)&lt;='FIXED COSTS'!$F$25),'FIXED COSTS'!$L$25,0))</f>
        <v>#N/A</v>
      </c>
      <c r="Z30" s="16" t="e">
        <f>IF('FIXED COSTS'!$B$23&lt;&gt;"",0,IF(AND((COLUMN()-1)&gt;='FIXED COSTS'!$E$25,(COLUMN()-1)&lt;='FIXED COSTS'!$F$25),'FIXED COSTS'!$L$25,0))</f>
        <v>#N/A</v>
      </c>
      <c r="AA30" s="16" t="e">
        <f>IF('FIXED COSTS'!$B$23&lt;&gt;"",0,IF(AND((COLUMN()-1)&gt;='FIXED COSTS'!$E$25,(COLUMN()-1)&lt;='FIXED COSTS'!$F$25),'FIXED COSTS'!$L$25,0))</f>
        <v>#N/A</v>
      </c>
      <c r="AB30" s="16" t="e">
        <f>IF('FIXED COSTS'!$B$23&lt;&gt;"",0,IF(AND((COLUMN()-1)&gt;='FIXED COSTS'!$E$25,(COLUMN()-1)&lt;='FIXED COSTS'!$F$25),'FIXED COSTS'!$L$25,0))</f>
        <v>#N/A</v>
      </c>
      <c r="AC30" s="16" t="e">
        <f>IF('FIXED COSTS'!$B$23&lt;&gt;"",0,IF(AND((COLUMN()-1)&gt;='FIXED COSTS'!$E$25,(COLUMN()-1)&lt;='FIXED COSTS'!$F$25),'FIXED COSTS'!$L$25,0))</f>
        <v>#N/A</v>
      </c>
      <c r="AD30" s="16" t="e">
        <f>IF('FIXED COSTS'!$B$23&lt;&gt;"",0,IF(AND((COLUMN()-1)&gt;='FIXED COSTS'!$E$25,(COLUMN()-1)&lt;='FIXED COSTS'!$F$25),'FIXED COSTS'!$L$25,0))</f>
        <v>#N/A</v>
      </c>
      <c r="AE30" s="16" t="e">
        <f>IF('FIXED COSTS'!$B$23&lt;&gt;"",0,IF(AND((COLUMN()-1)&gt;='FIXED COSTS'!$E$25,(COLUMN()-1)&lt;='FIXED COSTS'!$F$25),'FIXED COSTS'!$L$25,0))</f>
        <v>#N/A</v>
      </c>
      <c r="AF30" s="16" t="e">
        <f>IF('FIXED COSTS'!$B$23&lt;&gt;"",0,IF(AND((COLUMN()-1)&gt;='FIXED COSTS'!$E$25,(COLUMN()-1)&lt;='FIXED COSTS'!$F$25),'FIXED COSTS'!$L$25,0))</f>
        <v>#N/A</v>
      </c>
      <c r="AG30" s="16" t="e">
        <f>IF('FIXED COSTS'!$B$23&lt;&gt;"",0,IF(AND((COLUMN()-1)&gt;='FIXED COSTS'!$E$25,(COLUMN()-1)&lt;='FIXED COSTS'!$F$25),'FIXED COSTS'!$L$25,0))</f>
        <v>#N/A</v>
      </c>
      <c r="AH30" s="16" t="e">
        <f>IF('FIXED COSTS'!$B$23&lt;&gt;"",0,IF(AND((COLUMN()-1)&gt;='FIXED COSTS'!$E$25,(COLUMN()-1)&lt;='FIXED COSTS'!$F$25),'FIXED COSTS'!$L$25,0))</f>
        <v>#N/A</v>
      </c>
      <c r="AI30" s="16" t="e">
        <f>IF('FIXED COSTS'!$B$23&lt;&gt;"",0,IF(AND((COLUMN()-1)&gt;='FIXED COSTS'!$E$25,(COLUMN()-1)&lt;='FIXED COSTS'!$F$25),'FIXED COSTS'!$L$25,0))</f>
        <v>#N/A</v>
      </c>
      <c r="AJ30" s="16" t="e">
        <f>IF('FIXED COSTS'!$B$23&lt;&gt;"",0,IF(AND((COLUMN()-1)&gt;='FIXED COSTS'!$E$25,(COLUMN()-1)&lt;='FIXED COSTS'!$F$25),'FIXED COSTS'!$L$25,0))</f>
        <v>#N/A</v>
      </c>
      <c r="AK30" s="16" t="e">
        <f>IF('FIXED COSTS'!$B$23&lt;&gt;"",0,IF(AND((COLUMN()-1)&gt;='FIXED COSTS'!$E$25,(COLUMN()-1)&lt;='FIXED COSTS'!$F$25),'FIXED COSTS'!$L$25,0))</f>
        <v>#N/A</v>
      </c>
      <c r="AL30" s="16" t="e">
        <f>IF('FIXED COSTS'!$B$23&lt;&gt;"",0,IF(AND((COLUMN()-1)&gt;='FIXED COSTS'!$E$25,(COLUMN()-1)&lt;='FIXED COSTS'!$F$25),'FIXED COSTS'!$L$25,0))</f>
        <v>#N/A</v>
      </c>
      <c r="AM30" s="16" t="e">
        <f>IF('FIXED COSTS'!$B$23&lt;&gt;"",0,IF(AND((COLUMN()-1)&gt;='FIXED COSTS'!$E$25,(COLUMN()-1)&lt;='FIXED COSTS'!$F$25),'FIXED COSTS'!$L$25,0))</f>
        <v>#N/A</v>
      </c>
      <c r="AN30" s="16" t="e">
        <f>IF('FIXED COSTS'!$B$23&lt;&gt;"",0,IF(AND((COLUMN()-1)&gt;='FIXED COSTS'!$E$25,(COLUMN()-1)&lt;='FIXED COSTS'!$F$25),'FIXED COSTS'!$L$25,0))</f>
        <v>#N/A</v>
      </c>
      <c r="AO30" s="16" t="e">
        <f>IF('FIXED COSTS'!$B$23&lt;&gt;"",0,IF(AND((COLUMN()-1)&gt;='FIXED COSTS'!$E$25,(COLUMN()-1)&lt;='FIXED COSTS'!$F$25),'FIXED COSTS'!$L$25,0))</f>
        <v>#N/A</v>
      </c>
      <c r="AP30" s="16" t="e">
        <f>IF('FIXED COSTS'!$B$23&lt;&gt;"",0,IF(AND((COLUMN()-1)&gt;='FIXED COSTS'!$E$25,(COLUMN()-1)&lt;='FIXED COSTS'!$F$25),'FIXED COSTS'!$L$25,0))</f>
        <v>#N/A</v>
      </c>
      <c r="AQ30" s="16" t="e">
        <f>IF('FIXED COSTS'!$B$23&lt;&gt;"",0,IF(AND((COLUMN()-1)&gt;='FIXED COSTS'!$E$25,(COLUMN()-1)&lt;='FIXED COSTS'!$F$25),'FIXED COSTS'!$L$25,0))</f>
        <v>#N/A</v>
      </c>
      <c r="AR30" s="16" t="e">
        <f>IF('FIXED COSTS'!$B$23&lt;&gt;"",0,IF(AND((COLUMN()-1)&gt;='FIXED COSTS'!$E$25,(COLUMN()-1)&lt;='FIXED COSTS'!$F$25),'FIXED COSTS'!$L$25,0))</f>
        <v>#N/A</v>
      </c>
      <c r="AS30" s="16" t="e">
        <f>IF('FIXED COSTS'!$B$23&lt;&gt;"",0,IF(AND((COLUMN()-1)&gt;='FIXED COSTS'!$E$25,(COLUMN()-1)&lt;='FIXED COSTS'!$F$25),'FIXED COSTS'!$L$25,0))</f>
        <v>#N/A</v>
      </c>
      <c r="AT30" s="16" t="e">
        <f>IF('FIXED COSTS'!$B$23&lt;&gt;"",0,IF(AND((COLUMN()-1)&gt;='FIXED COSTS'!$E$25,(COLUMN()-1)&lt;='FIXED COSTS'!$F$25),'FIXED COSTS'!$L$25,0))</f>
        <v>#N/A</v>
      </c>
      <c r="AU30" s="16" t="e">
        <f>IF('FIXED COSTS'!$B$23&lt;&gt;"",0,IF(AND((COLUMN()-1)&gt;='FIXED COSTS'!$E$25,(COLUMN()-1)&lt;='FIXED COSTS'!$F$25),'FIXED COSTS'!$L$25,0))</f>
        <v>#N/A</v>
      </c>
      <c r="AV30" s="16" t="e">
        <f>IF('FIXED COSTS'!$B$23&lt;&gt;"",0,IF(AND((COLUMN()-1)&gt;='FIXED COSTS'!$E$25,(COLUMN()-1)&lt;='FIXED COSTS'!$F$25),'FIXED COSTS'!$L$25,0))</f>
        <v>#N/A</v>
      </c>
      <c r="AW30" s="16" t="e">
        <f>IF('FIXED COSTS'!$B$23&lt;&gt;"",0,IF(AND((COLUMN()-1)&gt;='FIXED COSTS'!$E$25,(COLUMN()-1)&lt;='FIXED COSTS'!$F$25),'FIXED COSTS'!$L$25,0))</f>
        <v>#N/A</v>
      </c>
      <c r="AX30" s="16" t="e">
        <f>IF('FIXED COSTS'!$B$23&lt;&gt;"",0,IF(AND((COLUMN()-1)&gt;='FIXED COSTS'!$E$25,(COLUMN()-1)&lt;='FIXED COSTS'!$F$25),'FIXED COSTS'!$L$25,0))</f>
        <v>#N/A</v>
      </c>
      <c r="AY30" s="16" t="e">
        <f>IF('FIXED COSTS'!$B$23&lt;&gt;"",0,IF(AND((COLUMN()-1)&gt;='FIXED COSTS'!$E$25,(COLUMN()-1)&lt;='FIXED COSTS'!$F$25),'FIXED COSTS'!$L$25,0))</f>
        <v>#N/A</v>
      </c>
      <c r="AZ30" s="16" t="e">
        <f>IF('FIXED COSTS'!$B$23&lt;&gt;"",0,IF(AND((COLUMN()-1)&gt;='FIXED COSTS'!$E$25,(COLUMN()-1)&lt;='FIXED COSTS'!$F$25),'FIXED COSTS'!$L$25,0))</f>
        <v>#N/A</v>
      </c>
      <c r="BA30" s="16" t="e">
        <f>IF('FIXED COSTS'!$B$23&lt;&gt;"",0,IF(AND((COLUMN()-1)&gt;='FIXED COSTS'!$E$25,(COLUMN()-1)&lt;='FIXED COSTS'!$F$25),'FIXED COSTS'!$L$25,0))</f>
        <v>#N/A</v>
      </c>
    </row>
    <row r="31" spans="1:53" x14ac:dyDescent="0.35">
      <c r="A31" s="4" t="s">
        <v>352</v>
      </c>
      <c r="B31" s="41">
        <v>0</v>
      </c>
      <c r="C31" s="41">
        <v>0</v>
      </c>
      <c r="D31" s="41">
        <v>0</v>
      </c>
      <c r="E31" s="41">
        <v>0</v>
      </c>
      <c r="F31" s="41">
        <v>0</v>
      </c>
      <c r="G31" s="41">
        <v>0</v>
      </c>
      <c r="H31" s="41">
        <v>0</v>
      </c>
      <c r="I31" s="41">
        <v>0</v>
      </c>
      <c r="J31" s="41">
        <v>0</v>
      </c>
      <c r="K31" s="41">
        <v>0</v>
      </c>
      <c r="L31" s="41">
        <v>0</v>
      </c>
      <c r="M31" s="41">
        <v>0</v>
      </c>
      <c r="N31" s="41">
        <v>0</v>
      </c>
      <c r="O31" s="41">
        <v>0</v>
      </c>
      <c r="P31" s="41">
        <v>0</v>
      </c>
      <c r="Q31" s="41">
        <v>0</v>
      </c>
      <c r="R31" s="41">
        <v>0</v>
      </c>
      <c r="S31" s="41">
        <v>0</v>
      </c>
      <c r="T31" s="41">
        <v>0</v>
      </c>
      <c r="U31" s="41">
        <v>0</v>
      </c>
      <c r="V31" s="41">
        <v>0</v>
      </c>
      <c r="W31" s="41">
        <v>0</v>
      </c>
      <c r="X31" s="41">
        <v>0</v>
      </c>
      <c r="Y31" s="41">
        <v>0</v>
      </c>
      <c r="Z31" s="41">
        <v>0</v>
      </c>
      <c r="AA31" s="41">
        <v>0</v>
      </c>
      <c r="AB31" s="41">
        <v>0</v>
      </c>
      <c r="AC31" s="41">
        <v>0</v>
      </c>
      <c r="AD31" s="41">
        <v>0</v>
      </c>
      <c r="AE31" s="41">
        <v>0</v>
      </c>
      <c r="AF31" s="41">
        <v>0</v>
      </c>
      <c r="AG31" s="41">
        <v>0</v>
      </c>
      <c r="AH31" s="41">
        <v>0</v>
      </c>
      <c r="AI31" s="41">
        <v>0</v>
      </c>
      <c r="AJ31" s="41">
        <v>0</v>
      </c>
      <c r="AK31" s="41">
        <v>0</v>
      </c>
      <c r="AL31" s="41">
        <v>0</v>
      </c>
      <c r="AM31" s="41">
        <v>0</v>
      </c>
      <c r="AN31" s="41">
        <v>0</v>
      </c>
      <c r="AO31" s="41">
        <v>0</v>
      </c>
      <c r="AP31" s="41">
        <v>0</v>
      </c>
      <c r="AQ31" s="41">
        <v>0</v>
      </c>
      <c r="AR31" s="41">
        <v>0</v>
      </c>
      <c r="AS31" s="41">
        <v>0</v>
      </c>
      <c r="AT31" s="41">
        <v>0</v>
      </c>
      <c r="AU31" s="41">
        <v>0</v>
      </c>
      <c r="AV31" s="41">
        <v>0</v>
      </c>
      <c r="AW31" s="41">
        <v>0</v>
      </c>
      <c r="AX31" s="41">
        <v>0</v>
      </c>
      <c r="AY31" s="41">
        <v>0</v>
      </c>
      <c r="AZ31" s="41">
        <v>0</v>
      </c>
      <c r="BA31" s="41">
        <v>0</v>
      </c>
    </row>
    <row r="32" spans="1:53" x14ac:dyDescent="0.35">
      <c r="A32" s="7" t="s">
        <v>353</v>
      </c>
      <c r="B32" s="20" t="e">
        <f>IF(B9&lt;&gt;"",B9,SUM(B10:B13))+IF(B14&lt;&gt;"",B14,SUM(B15:B16))+IF(B17&lt;&gt;"",B17,SUM(B18:B19))+IF(B20&lt;&gt;"",B20,B21)+IF(B22&lt;&gt;"",B22,SUM(B23:B24))+IF(B25&lt;&gt;"",B25,SUM(B26:B27))+IF(B28&lt;&gt;"",B28,SUM(B29:B30))+B31</f>
        <v>#N/A</v>
      </c>
      <c r="C32" s="20" t="e">
        <f t="shared" ref="C32:BA32" si="1">IF(C9&lt;&gt;"",C9,SUM(C10:C13))+IF(C14&lt;&gt;"",C14,SUM(C15:C16))+IF(C17&lt;&gt;"",C17,SUM(C18:C19))+IF(C20&lt;&gt;"",C20,C21)+IF(C22&lt;&gt;"",C22,SUM(C23:C24))+IF(C25&lt;&gt;"",C25,SUM(C26:C27))+IF(C28&lt;&gt;"",C28,SUM(C29:C30))+C31</f>
        <v>#N/A</v>
      </c>
      <c r="D32" s="20" t="e">
        <f t="shared" si="1"/>
        <v>#N/A</v>
      </c>
      <c r="E32" s="20" t="e">
        <f t="shared" si="1"/>
        <v>#N/A</v>
      </c>
      <c r="F32" s="20" t="e">
        <f t="shared" si="1"/>
        <v>#N/A</v>
      </c>
      <c r="G32" s="20" t="e">
        <f t="shared" si="1"/>
        <v>#N/A</v>
      </c>
      <c r="H32" s="20" t="e">
        <f t="shared" si="1"/>
        <v>#N/A</v>
      </c>
      <c r="I32" s="20" t="e">
        <f t="shared" si="1"/>
        <v>#N/A</v>
      </c>
      <c r="J32" s="20" t="e">
        <f t="shared" si="1"/>
        <v>#N/A</v>
      </c>
      <c r="K32" s="20" t="e">
        <f t="shared" si="1"/>
        <v>#N/A</v>
      </c>
      <c r="L32" s="20" t="e">
        <f t="shared" si="1"/>
        <v>#N/A</v>
      </c>
      <c r="M32" s="20" t="e">
        <f t="shared" si="1"/>
        <v>#N/A</v>
      </c>
      <c r="N32" s="20" t="e">
        <f t="shared" si="1"/>
        <v>#N/A</v>
      </c>
      <c r="O32" s="20" t="e">
        <f t="shared" si="1"/>
        <v>#N/A</v>
      </c>
      <c r="P32" s="20" t="e">
        <f t="shared" si="1"/>
        <v>#N/A</v>
      </c>
      <c r="Q32" s="20" t="e">
        <f t="shared" si="1"/>
        <v>#N/A</v>
      </c>
      <c r="R32" s="20" t="e">
        <f t="shared" si="1"/>
        <v>#N/A</v>
      </c>
      <c r="S32" s="20" t="e">
        <f t="shared" si="1"/>
        <v>#N/A</v>
      </c>
      <c r="T32" s="20" t="e">
        <f t="shared" si="1"/>
        <v>#N/A</v>
      </c>
      <c r="U32" s="20" t="e">
        <f t="shared" si="1"/>
        <v>#N/A</v>
      </c>
      <c r="V32" s="20" t="e">
        <f t="shared" si="1"/>
        <v>#N/A</v>
      </c>
      <c r="W32" s="20" t="e">
        <f t="shared" si="1"/>
        <v>#N/A</v>
      </c>
      <c r="X32" s="20" t="e">
        <f t="shared" si="1"/>
        <v>#N/A</v>
      </c>
      <c r="Y32" s="20" t="e">
        <f t="shared" si="1"/>
        <v>#N/A</v>
      </c>
      <c r="Z32" s="20" t="e">
        <f t="shared" si="1"/>
        <v>#N/A</v>
      </c>
      <c r="AA32" s="20" t="e">
        <f t="shared" si="1"/>
        <v>#N/A</v>
      </c>
      <c r="AB32" s="20" t="e">
        <f t="shared" si="1"/>
        <v>#N/A</v>
      </c>
      <c r="AC32" s="20" t="e">
        <f t="shared" si="1"/>
        <v>#N/A</v>
      </c>
      <c r="AD32" s="20" t="e">
        <f t="shared" si="1"/>
        <v>#N/A</v>
      </c>
      <c r="AE32" s="20" t="e">
        <f t="shared" si="1"/>
        <v>#N/A</v>
      </c>
      <c r="AF32" s="20" t="e">
        <f t="shared" si="1"/>
        <v>#N/A</v>
      </c>
      <c r="AG32" s="20" t="e">
        <f t="shared" si="1"/>
        <v>#N/A</v>
      </c>
      <c r="AH32" s="20" t="e">
        <f t="shared" si="1"/>
        <v>#N/A</v>
      </c>
      <c r="AI32" s="20" t="e">
        <f t="shared" si="1"/>
        <v>#N/A</v>
      </c>
      <c r="AJ32" s="20" t="e">
        <f t="shared" si="1"/>
        <v>#N/A</v>
      </c>
      <c r="AK32" s="20" t="e">
        <f t="shared" si="1"/>
        <v>#N/A</v>
      </c>
      <c r="AL32" s="20" t="e">
        <f t="shared" si="1"/>
        <v>#N/A</v>
      </c>
      <c r="AM32" s="20" t="e">
        <f t="shared" si="1"/>
        <v>#N/A</v>
      </c>
      <c r="AN32" s="20" t="e">
        <f t="shared" si="1"/>
        <v>#N/A</v>
      </c>
      <c r="AO32" s="20" t="e">
        <f t="shared" si="1"/>
        <v>#N/A</v>
      </c>
      <c r="AP32" s="20" t="e">
        <f t="shared" si="1"/>
        <v>#N/A</v>
      </c>
      <c r="AQ32" s="20" t="e">
        <f t="shared" si="1"/>
        <v>#N/A</v>
      </c>
      <c r="AR32" s="20" t="e">
        <f t="shared" si="1"/>
        <v>#N/A</v>
      </c>
      <c r="AS32" s="20" t="e">
        <f t="shared" si="1"/>
        <v>#N/A</v>
      </c>
      <c r="AT32" s="20" t="e">
        <f t="shared" si="1"/>
        <v>#N/A</v>
      </c>
      <c r="AU32" s="20" t="e">
        <f t="shared" si="1"/>
        <v>#N/A</v>
      </c>
      <c r="AV32" s="20" t="e">
        <f t="shared" si="1"/>
        <v>#N/A</v>
      </c>
      <c r="AW32" s="20" t="e">
        <f t="shared" si="1"/>
        <v>#N/A</v>
      </c>
      <c r="AX32" s="20" t="e">
        <f t="shared" si="1"/>
        <v>#N/A</v>
      </c>
      <c r="AY32" s="20" t="e">
        <f t="shared" si="1"/>
        <v>#N/A</v>
      </c>
      <c r="AZ32" s="20" t="e">
        <f t="shared" si="1"/>
        <v>#N/A</v>
      </c>
      <c r="BA32" s="20" t="e">
        <f t="shared" si="1"/>
        <v>#N/A</v>
      </c>
    </row>
    <row r="34" spans="1:53" x14ac:dyDescent="0.35">
      <c r="A34" s="48" t="s">
        <v>354</v>
      </c>
      <c r="B34" s="49"/>
      <c r="C34" s="49"/>
      <c r="D34" s="49"/>
      <c r="E34" s="49"/>
      <c r="F34" s="49"/>
      <c r="G34" s="49"/>
      <c r="H34" s="49"/>
      <c r="I34" s="49"/>
      <c r="J34" s="49"/>
      <c r="K34" s="49"/>
      <c r="L34" s="49"/>
      <c r="M34" s="49"/>
      <c r="N34" s="49"/>
      <c r="O34" s="49"/>
      <c r="P34" s="49"/>
      <c r="Q34" s="49"/>
      <c r="R34" s="49"/>
      <c r="S34" s="49"/>
      <c r="T34" s="49"/>
      <c r="U34" s="49"/>
      <c r="V34" s="49"/>
      <c r="W34" s="49"/>
      <c r="X34" s="49"/>
      <c r="Y34" s="49"/>
      <c r="Z34" s="49"/>
      <c r="AA34" s="49"/>
      <c r="AB34" s="49"/>
      <c r="AC34" s="49"/>
      <c r="AD34" s="49"/>
      <c r="AE34" s="49"/>
      <c r="AF34" s="49"/>
      <c r="AG34" s="49"/>
      <c r="AH34" s="49"/>
      <c r="AI34" s="49"/>
      <c r="AJ34" s="49"/>
      <c r="AK34" s="49"/>
      <c r="AL34" s="49"/>
      <c r="AM34" s="49"/>
      <c r="AN34" s="49"/>
      <c r="AO34" s="49"/>
      <c r="AP34" s="49"/>
      <c r="AQ34" s="49"/>
      <c r="AR34" s="49"/>
      <c r="AS34" s="49"/>
      <c r="AT34" s="49"/>
      <c r="AU34" s="49"/>
      <c r="AV34" s="49"/>
      <c r="AW34" s="49"/>
      <c r="AX34" s="49"/>
      <c r="AY34" s="49"/>
      <c r="AZ34" s="49"/>
      <c r="BA34" s="49"/>
    </row>
    <row r="35" spans="1:53" x14ac:dyDescent="0.35">
      <c r="A35" s="50" t="s">
        <v>302</v>
      </c>
      <c r="B35" s="67" t="str">
        <f>IF(AND((COLUMN()-1)&gt;='VARIABLE COSTS'!$E$4,(COLUMN()-1)&lt;='VARIABLE COSTS'!$F$4),'VARIABLE COSTS'!$L$4,0)</f>
        <v/>
      </c>
      <c r="C35" s="67" t="str">
        <f>IF(AND((COLUMN()-1)&gt;='VARIABLE COSTS'!$E$4,(COLUMN()-1)&lt;='VARIABLE COSTS'!$F$4),'VARIABLE COSTS'!$L$4,0)</f>
        <v/>
      </c>
      <c r="D35" s="67" t="str">
        <f>IF(AND((COLUMN()-1)&gt;='VARIABLE COSTS'!$E$4,(COLUMN()-1)&lt;='VARIABLE COSTS'!$F$4),'VARIABLE COSTS'!$L$4,0)</f>
        <v/>
      </c>
      <c r="E35" s="67" t="str">
        <f>IF(AND((COLUMN()-1)&gt;='VARIABLE COSTS'!$E$4,(COLUMN()-1)&lt;='VARIABLE COSTS'!$F$4),'VARIABLE COSTS'!$L$4,0)</f>
        <v/>
      </c>
      <c r="F35" s="67" t="str">
        <f>IF(AND((COLUMN()-1)&gt;='VARIABLE COSTS'!$E$4,(COLUMN()-1)&lt;='VARIABLE COSTS'!$F$4),'VARIABLE COSTS'!$L$4,0)</f>
        <v/>
      </c>
      <c r="G35" s="67" t="str">
        <f>IF(AND((COLUMN()-1)&gt;='VARIABLE COSTS'!$E$4,(COLUMN()-1)&lt;='VARIABLE COSTS'!$F$4),'VARIABLE COSTS'!$L$4,0)</f>
        <v/>
      </c>
      <c r="H35" s="67" t="str">
        <f>IF(AND((COLUMN()-1)&gt;='VARIABLE COSTS'!$E$4,(COLUMN()-1)&lt;='VARIABLE COSTS'!$F$4),'VARIABLE COSTS'!$L$4,0)</f>
        <v/>
      </c>
      <c r="I35" s="67" t="str">
        <f>IF(AND((COLUMN()-1)&gt;='VARIABLE COSTS'!$E$4,(COLUMN()-1)&lt;='VARIABLE COSTS'!$F$4),'VARIABLE COSTS'!$L$4,0)</f>
        <v/>
      </c>
      <c r="J35" s="67" t="str">
        <f>IF(AND((COLUMN()-1)&gt;='VARIABLE COSTS'!$E$4,(COLUMN()-1)&lt;='VARIABLE COSTS'!$F$4),'VARIABLE COSTS'!$L$4,0)</f>
        <v/>
      </c>
      <c r="K35" s="67" t="str">
        <f>IF(AND((COLUMN()-1)&gt;='VARIABLE COSTS'!$E$4,(COLUMN()-1)&lt;='VARIABLE COSTS'!$F$4),'VARIABLE COSTS'!$L$4,0)</f>
        <v/>
      </c>
      <c r="L35" s="67" t="str">
        <f>IF(AND((COLUMN()-1)&gt;='VARIABLE COSTS'!$E$4,(COLUMN()-1)&lt;='VARIABLE COSTS'!$F$4),'VARIABLE COSTS'!$L$4,0)</f>
        <v/>
      </c>
      <c r="M35" s="67" t="str">
        <f>IF(AND((COLUMN()-1)&gt;='VARIABLE COSTS'!$E$4,(COLUMN()-1)&lt;='VARIABLE COSTS'!$F$4),'VARIABLE COSTS'!$L$4,0)</f>
        <v/>
      </c>
      <c r="N35" s="67" t="str">
        <f>IF(AND((COLUMN()-1)&gt;='VARIABLE COSTS'!$E$4,(COLUMN()-1)&lt;='VARIABLE COSTS'!$F$4),'VARIABLE COSTS'!$L$4,0)</f>
        <v/>
      </c>
      <c r="O35" s="67" t="str">
        <f>IF(AND((COLUMN()-1)&gt;='VARIABLE COSTS'!$E$4,(COLUMN()-1)&lt;='VARIABLE COSTS'!$F$4),'VARIABLE COSTS'!$L$4,0)</f>
        <v/>
      </c>
      <c r="P35" s="67" t="str">
        <f>IF(AND((COLUMN()-1)&gt;='VARIABLE COSTS'!$E$4,(COLUMN()-1)&lt;='VARIABLE COSTS'!$F$4),'VARIABLE COSTS'!$L$4,0)</f>
        <v/>
      </c>
      <c r="Q35" s="67" t="str">
        <f>IF(AND((COLUMN()-1)&gt;='VARIABLE COSTS'!$E$4,(COLUMN()-1)&lt;='VARIABLE COSTS'!$F$4),'VARIABLE COSTS'!$L$4,0)</f>
        <v/>
      </c>
      <c r="R35" s="67" t="str">
        <f>IF(AND((COLUMN()-1)&gt;='VARIABLE COSTS'!$E$4,(COLUMN()-1)&lt;='VARIABLE COSTS'!$F$4),'VARIABLE COSTS'!$L$4,0)</f>
        <v/>
      </c>
      <c r="S35" s="67" t="str">
        <f>IF(AND((COLUMN()-1)&gt;='VARIABLE COSTS'!$E$4,(COLUMN()-1)&lt;='VARIABLE COSTS'!$F$4),'VARIABLE COSTS'!$L$4,0)</f>
        <v/>
      </c>
      <c r="T35" s="67" t="str">
        <f>IF(AND((COLUMN()-1)&gt;='VARIABLE COSTS'!$E$4,(COLUMN()-1)&lt;='VARIABLE COSTS'!$F$4),'VARIABLE COSTS'!$L$4,0)</f>
        <v/>
      </c>
      <c r="U35" s="67" t="str">
        <f>IF(AND((COLUMN()-1)&gt;='VARIABLE COSTS'!$E$4,(COLUMN()-1)&lt;='VARIABLE COSTS'!$F$4),'VARIABLE COSTS'!$L$4,0)</f>
        <v/>
      </c>
      <c r="V35" s="67" t="str">
        <f>IF(AND((COLUMN()-1)&gt;='VARIABLE COSTS'!$E$4,(COLUMN()-1)&lt;='VARIABLE COSTS'!$F$4),'VARIABLE COSTS'!$L$4,0)</f>
        <v/>
      </c>
      <c r="W35" s="67" t="str">
        <f>IF(AND((COLUMN()-1)&gt;='VARIABLE COSTS'!$E$4,(COLUMN()-1)&lt;='VARIABLE COSTS'!$F$4),'VARIABLE COSTS'!$L$4,0)</f>
        <v/>
      </c>
      <c r="X35" s="67" t="str">
        <f>IF(AND((COLUMN()-1)&gt;='VARIABLE COSTS'!$E$4,(COLUMN()-1)&lt;='VARIABLE COSTS'!$F$4),'VARIABLE COSTS'!$L$4,0)</f>
        <v/>
      </c>
      <c r="Y35" s="67" t="str">
        <f>IF(AND((COLUMN()-1)&gt;='VARIABLE COSTS'!$E$4,(COLUMN()-1)&lt;='VARIABLE COSTS'!$F$4),'VARIABLE COSTS'!$L$4,0)</f>
        <v/>
      </c>
      <c r="Z35" s="67" t="str">
        <f>IF(AND((COLUMN()-1)&gt;='VARIABLE COSTS'!$E$4,(COLUMN()-1)&lt;='VARIABLE COSTS'!$F$4),'VARIABLE COSTS'!$L$4,0)</f>
        <v/>
      </c>
      <c r="AA35" s="67" t="str">
        <f>IF(AND((COLUMN()-1)&gt;='VARIABLE COSTS'!$E$4,(COLUMN()-1)&lt;='VARIABLE COSTS'!$F$4),'VARIABLE COSTS'!$L$4,0)</f>
        <v/>
      </c>
      <c r="AB35" s="67" t="str">
        <f>IF(AND((COLUMN()-1)&gt;='VARIABLE COSTS'!$E$4,(COLUMN()-1)&lt;='VARIABLE COSTS'!$F$4),'VARIABLE COSTS'!$L$4,0)</f>
        <v/>
      </c>
      <c r="AC35" s="67" t="str">
        <f>IF(AND((COLUMN()-1)&gt;='VARIABLE COSTS'!$E$4,(COLUMN()-1)&lt;='VARIABLE COSTS'!$F$4),'VARIABLE COSTS'!$L$4,0)</f>
        <v/>
      </c>
      <c r="AD35" s="67" t="str">
        <f>IF(AND((COLUMN()-1)&gt;='VARIABLE COSTS'!$E$4,(COLUMN()-1)&lt;='VARIABLE COSTS'!$F$4),'VARIABLE COSTS'!$L$4,0)</f>
        <v/>
      </c>
      <c r="AE35" s="67" t="str">
        <f>IF(AND((COLUMN()-1)&gt;='VARIABLE COSTS'!$E$4,(COLUMN()-1)&lt;='VARIABLE COSTS'!$F$4),'VARIABLE COSTS'!$L$4,0)</f>
        <v/>
      </c>
      <c r="AF35" s="67" t="str">
        <f>IF(AND((COLUMN()-1)&gt;='VARIABLE COSTS'!$E$4,(COLUMN()-1)&lt;='VARIABLE COSTS'!$F$4),'VARIABLE COSTS'!$L$4,0)</f>
        <v/>
      </c>
      <c r="AG35" s="67" t="str">
        <f>IF(AND((COLUMN()-1)&gt;='VARIABLE COSTS'!$E$4,(COLUMN()-1)&lt;='VARIABLE COSTS'!$F$4),'VARIABLE COSTS'!$L$4,0)</f>
        <v/>
      </c>
      <c r="AH35" s="67" t="str">
        <f>IF(AND((COLUMN()-1)&gt;='VARIABLE COSTS'!$E$4,(COLUMN()-1)&lt;='VARIABLE COSTS'!$F$4),'VARIABLE COSTS'!$L$4,0)</f>
        <v/>
      </c>
      <c r="AI35" s="67" t="str">
        <f>IF(AND((COLUMN()-1)&gt;='VARIABLE COSTS'!$E$4,(COLUMN()-1)&lt;='VARIABLE COSTS'!$F$4),'VARIABLE COSTS'!$L$4,0)</f>
        <v/>
      </c>
      <c r="AJ35" s="67" t="str">
        <f>IF(AND((COLUMN()-1)&gt;='VARIABLE COSTS'!$E$4,(COLUMN()-1)&lt;='VARIABLE COSTS'!$F$4),'VARIABLE COSTS'!$L$4,0)</f>
        <v/>
      </c>
      <c r="AK35" s="67" t="str">
        <f>IF(AND((COLUMN()-1)&gt;='VARIABLE COSTS'!$E$4,(COLUMN()-1)&lt;='VARIABLE COSTS'!$F$4),'VARIABLE COSTS'!$L$4,0)</f>
        <v/>
      </c>
      <c r="AL35" s="67" t="str">
        <f>IF(AND((COLUMN()-1)&gt;='VARIABLE COSTS'!$E$4,(COLUMN()-1)&lt;='VARIABLE COSTS'!$F$4),'VARIABLE COSTS'!$L$4,0)</f>
        <v/>
      </c>
      <c r="AM35" s="67" t="str">
        <f>IF(AND((COLUMN()-1)&gt;='VARIABLE COSTS'!$E$4,(COLUMN()-1)&lt;='VARIABLE COSTS'!$F$4),'VARIABLE COSTS'!$L$4,0)</f>
        <v/>
      </c>
      <c r="AN35" s="67" t="str">
        <f>IF(AND((COLUMN()-1)&gt;='VARIABLE COSTS'!$E$4,(COLUMN()-1)&lt;='VARIABLE COSTS'!$F$4),'VARIABLE COSTS'!$L$4,0)</f>
        <v/>
      </c>
      <c r="AO35" s="67" t="str">
        <f>IF(AND((COLUMN()-1)&gt;='VARIABLE COSTS'!$E$4,(COLUMN()-1)&lt;='VARIABLE COSTS'!$F$4),'VARIABLE COSTS'!$L$4,0)</f>
        <v/>
      </c>
      <c r="AP35" s="67" t="str">
        <f>IF(AND((COLUMN()-1)&gt;='VARIABLE COSTS'!$E$4,(COLUMN()-1)&lt;='VARIABLE COSTS'!$F$4),'VARIABLE COSTS'!$L$4,0)</f>
        <v/>
      </c>
      <c r="AQ35" s="67" t="str">
        <f>IF(AND((COLUMN()-1)&gt;='VARIABLE COSTS'!$E$4,(COLUMN()-1)&lt;='VARIABLE COSTS'!$F$4),'VARIABLE COSTS'!$L$4,0)</f>
        <v/>
      </c>
      <c r="AR35" s="67" t="str">
        <f>IF(AND((COLUMN()-1)&gt;='VARIABLE COSTS'!$E$4,(COLUMN()-1)&lt;='VARIABLE COSTS'!$F$4),'VARIABLE COSTS'!$L$4,0)</f>
        <v/>
      </c>
      <c r="AS35" s="67" t="str">
        <f>IF(AND((COLUMN()-1)&gt;='VARIABLE COSTS'!$E$4,(COLUMN()-1)&lt;='VARIABLE COSTS'!$F$4),'VARIABLE COSTS'!$L$4,0)</f>
        <v/>
      </c>
      <c r="AT35" s="67" t="str">
        <f>IF(AND((COLUMN()-1)&gt;='VARIABLE COSTS'!$E$4,(COLUMN()-1)&lt;='VARIABLE COSTS'!$F$4),'VARIABLE COSTS'!$L$4,0)</f>
        <v/>
      </c>
      <c r="AU35" s="67" t="str">
        <f>IF(AND((COLUMN()-1)&gt;='VARIABLE COSTS'!$E$4,(COLUMN()-1)&lt;='VARIABLE COSTS'!$F$4),'VARIABLE COSTS'!$L$4,0)</f>
        <v/>
      </c>
      <c r="AV35" s="67" t="str">
        <f>IF(AND((COLUMN()-1)&gt;='VARIABLE COSTS'!$E$4,(COLUMN()-1)&lt;='VARIABLE COSTS'!$F$4),'VARIABLE COSTS'!$L$4,0)</f>
        <v/>
      </c>
      <c r="AW35" s="67" t="str">
        <f>IF(AND((COLUMN()-1)&gt;='VARIABLE COSTS'!$E$4,(COLUMN()-1)&lt;='VARIABLE COSTS'!$F$4),'VARIABLE COSTS'!$L$4,0)</f>
        <v/>
      </c>
      <c r="AX35" s="67" t="str">
        <f>IF(AND((COLUMN()-1)&gt;='VARIABLE COSTS'!$E$4,(COLUMN()-1)&lt;='VARIABLE COSTS'!$F$4),'VARIABLE COSTS'!$L$4,0)</f>
        <v/>
      </c>
      <c r="AY35" s="67" t="str">
        <f>IF(AND((COLUMN()-1)&gt;='VARIABLE COSTS'!$E$4,(COLUMN()-1)&lt;='VARIABLE COSTS'!$F$4),'VARIABLE COSTS'!$L$4,0)</f>
        <v/>
      </c>
      <c r="AZ35" s="67" t="str">
        <f>IF(AND((COLUMN()-1)&gt;='VARIABLE COSTS'!$E$4,(COLUMN()-1)&lt;='VARIABLE COSTS'!$F$4),'VARIABLE COSTS'!$L$4,0)</f>
        <v/>
      </c>
      <c r="BA35" s="67" t="str">
        <f>IF(AND((COLUMN()-1)&gt;='VARIABLE COSTS'!$E$4,(COLUMN()-1)&lt;='VARIABLE COSTS'!$F$4),'VARIABLE COSTS'!$L$4,0)</f>
        <v/>
      </c>
    </row>
    <row r="36" spans="1:53" x14ac:dyDescent="0.35">
      <c r="A36" s="38" t="s">
        <v>303</v>
      </c>
      <c r="B36" s="16" t="e">
        <f>IF('VARIABLE COSTS'!$B$4&lt;&gt;"",0,IF(AND((COLUMN()-1)&gt;='VARIABLE COSTS'!$E$5,(COLUMN()-1)&lt;='VARIABLE COSTS'!$F$5),'VARIABLE COSTS'!$L$5,0))</f>
        <v>#N/A</v>
      </c>
      <c r="C36" s="16" t="e">
        <f>IF('VARIABLE COSTS'!$B$4&lt;&gt;"",0,IF(AND((COLUMN()-1)&gt;='VARIABLE COSTS'!$E$5,(COLUMN()-1)&lt;='VARIABLE COSTS'!$F$5),'VARIABLE COSTS'!$L$5,0))</f>
        <v>#N/A</v>
      </c>
      <c r="D36" s="16" t="e">
        <f>IF('VARIABLE COSTS'!$B$4&lt;&gt;"",0,IF(AND((COLUMN()-1)&gt;='VARIABLE COSTS'!$E$5,(COLUMN()-1)&lt;='VARIABLE COSTS'!$F$5),'VARIABLE COSTS'!$L$5,0))</f>
        <v>#N/A</v>
      </c>
      <c r="E36" s="16" t="e">
        <f>IF('VARIABLE COSTS'!$B$4&lt;&gt;"",0,IF(AND((COLUMN()-1)&gt;='VARIABLE COSTS'!$E$5,(COLUMN()-1)&lt;='VARIABLE COSTS'!$F$5),'VARIABLE COSTS'!$L$5,0))</f>
        <v>#N/A</v>
      </c>
      <c r="F36" s="16" t="e">
        <f>IF('VARIABLE COSTS'!$B$4&lt;&gt;"",0,IF(AND((COLUMN()-1)&gt;='VARIABLE COSTS'!$E$5,(COLUMN()-1)&lt;='VARIABLE COSTS'!$F$5),'VARIABLE COSTS'!$L$5,0))</f>
        <v>#N/A</v>
      </c>
      <c r="G36" s="16" t="e">
        <f>IF('VARIABLE COSTS'!$B$4&lt;&gt;"",0,IF(AND((COLUMN()-1)&gt;='VARIABLE COSTS'!$E$5,(COLUMN()-1)&lt;='VARIABLE COSTS'!$F$5),'VARIABLE COSTS'!$L$5,0))</f>
        <v>#N/A</v>
      </c>
      <c r="H36" s="16" t="e">
        <f>IF('VARIABLE COSTS'!$B$4&lt;&gt;"",0,IF(AND((COLUMN()-1)&gt;='VARIABLE COSTS'!$E$5,(COLUMN()-1)&lt;='VARIABLE COSTS'!$F$5),'VARIABLE COSTS'!$L$5,0))</f>
        <v>#N/A</v>
      </c>
      <c r="I36" s="16" t="e">
        <f>IF('VARIABLE COSTS'!$B$4&lt;&gt;"",0,IF(AND((COLUMN()-1)&gt;='VARIABLE COSTS'!$E$5,(COLUMN()-1)&lt;='VARIABLE COSTS'!$F$5),'VARIABLE COSTS'!$L$5,0))</f>
        <v>#N/A</v>
      </c>
      <c r="J36" s="16" t="e">
        <f>IF('VARIABLE COSTS'!$B$4&lt;&gt;"",0,IF(AND((COLUMN()-1)&gt;='VARIABLE COSTS'!$E$5,(COLUMN()-1)&lt;='VARIABLE COSTS'!$F$5),'VARIABLE COSTS'!$L$5,0))</f>
        <v>#N/A</v>
      </c>
      <c r="K36" s="16" t="e">
        <f>IF('VARIABLE COSTS'!$B$4&lt;&gt;"",0,IF(AND((COLUMN()-1)&gt;='VARIABLE COSTS'!$E$5,(COLUMN()-1)&lt;='VARIABLE COSTS'!$F$5),'VARIABLE COSTS'!$L$5,0))</f>
        <v>#N/A</v>
      </c>
      <c r="L36" s="16" t="e">
        <f>IF('VARIABLE COSTS'!$B$4&lt;&gt;"",0,IF(AND((COLUMN()-1)&gt;='VARIABLE COSTS'!$E$5,(COLUMN()-1)&lt;='VARIABLE COSTS'!$F$5),'VARIABLE COSTS'!$L$5,0))</f>
        <v>#N/A</v>
      </c>
      <c r="M36" s="16" t="e">
        <f>IF('VARIABLE COSTS'!$B$4&lt;&gt;"",0,IF(AND((COLUMN()-1)&gt;='VARIABLE COSTS'!$E$5,(COLUMN()-1)&lt;='VARIABLE COSTS'!$F$5),'VARIABLE COSTS'!$L$5,0))</f>
        <v>#N/A</v>
      </c>
      <c r="N36" s="16" t="e">
        <f>IF('VARIABLE COSTS'!$B$4&lt;&gt;"",0,IF(AND((COLUMN()-1)&gt;='VARIABLE COSTS'!$E$5,(COLUMN()-1)&lt;='VARIABLE COSTS'!$F$5),'VARIABLE COSTS'!$L$5,0))</f>
        <v>#N/A</v>
      </c>
      <c r="O36" s="16" t="e">
        <f>IF('VARIABLE COSTS'!$B$4&lt;&gt;"",0,IF(AND((COLUMN()-1)&gt;='VARIABLE COSTS'!$E$5,(COLUMN()-1)&lt;='VARIABLE COSTS'!$F$5),'VARIABLE COSTS'!$L$5,0))</f>
        <v>#N/A</v>
      </c>
      <c r="P36" s="16" t="e">
        <f>IF('VARIABLE COSTS'!$B$4&lt;&gt;"",0,IF(AND((COLUMN()-1)&gt;='VARIABLE COSTS'!$E$5,(COLUMN()-1)&lt;='VARIABLE COSTS'!$F$5),'VARIABLE COSTS'!$L$5,0))</f>
        <v>#N/A</v>
      </c>
      <c r="Q36" s="16" t="e">
        <f>IF('VARIABLE COSTS'!$B$4&lt;&gt;"",0,IF(AND((COLUMN()-1)&gt;='VARIABLE COSTS'!$E$5,(COLUMN()-1)&lt;='VARIABLE COSTS'!$F$5),'VARIABLE COSTS'!$L$5,0))</f>
        <v>#N/A</v>
      </c>
      <c r="R36" s="16" t="e">
        <f>IF('VARIABLE COSTS'!$B$4&lt;&gt;"",0,IF(AND((COLUMN()-1)&gt;='VARIABLE COSTS'!$E$5,(COLUMN()-1)&lt;='VARIABLE COSTS'!$F$5),'VARIABLE COSTS'!$L$5,0))</f>
        <v>#N/A</v>
      </c>
      <c r="S36" s="16" t="e">
        <f>IF('VARIABLE COSTS'!$B$4&lt;&gt;"",0,IF(AND((COLUMN()-1)&gt;='VARIABLE COSTS'!$E$5,(COLUMN()-1)&lt;='VARIABLE COSTS'!$F$5),'VARIABLE COSTS'!$L$5,0))</f>
        <v>#N/A</v>
      </c>
      <c r="T36" s="16" t="e">
        <f>IF('VARIABLE COSTS'!$B$4&lt;&gt;"",0,IF(AND((COLUMN()-1)&gt;='VARIABLE COSTS'!$E$5,(COLUMN()-1)&lt;='VARIABLE COSTS'!$F$5),'VARIABLE COSTS'!$L$5,0))</f>
        <v>#N/A</v>
      </c>
      <c r="U36" s="16" t="e">
        <f>IF('VARIABLE COSTS'!$B$4&lt;&gt;"",0,IF(AND((COLUMN()-1)&gt;='VARIABLE COSTS'!$E$5,(COLUMN()-1)&lt;='VARIABLE COSTS'!$F$5),'VARIABLE COSTS'!$L$5,0))</f>
        <v>#N/A</v>
      </c>
      <c r="V36" s="16" t="e">
        <f>IF('VARIABLE COSTS'!$B$4&lt;&gt;"",0,IF(AND((COLUMN()-1)&gt;='VARIABLE COSTS'!$E$5,(COLUMN()-1)&lt;='VARIABLE COSTS'!$F$5),'VARIABLE COSTS'!$L$5,0))</f>
        <v>#N/A</v>
      </c>
      <c r="W36" s="16" t="e">
        <f>IF('VARIABLE COSTS'!$B$4&lt;&gt;"",0,IF(AND((COLUMN()-1)&gt;='VARIABLE COSTS'!$E$5,(COLUMN()-1)&lt;='VARIABLE COSTS'!$F$5),'VARIABLE COSTS'!$L$5,0))</f>
        <v>#N/A</v>
      </c>
      <c r="X36" s="16" t="e">
        <f>IF('VARIABLE COSTS'!$B$4&lt;&gt;"",0,IF(AND((COLUMN()-1)&gt;='VARIABLE COSTS'!$E$5,(COLUMN()-1)&lt;='VARIABLE COSTS'!$F$5),'VARIABLE COSTS'!$L$5,0))</f>
        <v>#N/A</v>
      </c>
      <c r="Y36" s="16" t="e">
        <f>IF('VARIABLE COSTS'!$B$4&lt;&gt;"",0,IF(AND((COLUMN()-1)&gt;='VARIABLE COSTS'!$E$5,(COLUMN()-1)&lt;='VARIABLE COSTS'!$F$5),'VARIABLE COSTS'!$L$5,0))</f>
        <v>#N/A</v>
      </c>
      <c r="Z36" s="16" t="e">
        <f>IF('VARIABLE COSTS'!$B$4&lt;&gt;"",0,IF(AND((COLUMN()-1)&gt;='VARIABLE COSTS'!$E$5,(COLUMN()-1)&lt;='VARIABLE COSTS'!$F$5),'VARIABLE COSTS'!$L$5,0))</f>
        <v>#N/A</v>
      </c>
      <c r="AA36" s="16" t="e">
        <f>IF('VARIABLE COSTS'!$B$4&lt;&gt;"",0,IF(AND((COLUMN()-1)&gt;='VARIABLE COSTS'!$E$5,(COLUMN()-1)&lt;='VARIABLE COSTS'!$F$5),'VARIABLE COSTS'!$L$5,0))</f>
        <v>#N/A</v>
      </c>
      <c r="AB36" s="16" t="e">
        <f>IF('VARIABLE COSTS'!$B$4&lt;&gt;"",0,IF(AND((COLUMN()-1)&gt;='VARIABLE COSTS'!$E$5,(COLUMN()-1)&lt;='VARIABLE COSTS'!$F$5),'VARIABLE COSTS'!$L$5,0))</f>
        <v>#N/A</v>
      </c>
      <c r="AC36" s="16" t="e">
        <f>IF('VARIABLE COSTS'!$B$4&lt;&gt;"",0,IF(AND((COLUMN()-1)&gt;='VARIABLE COSTS'!$E$5,(COLUMN()-1)&lt;='VARIABLE COSTS'!$F$5),'VARIABLE COSTS'!$L$5,0))</f>
        <v>#N/A</v>
      </c>
      <c r="AD36" s="16" t="e">
        <f>IF('VARIABLE COSTS'!$B$4&lt;&gt;"",0,IF(AND((COLUMN()-1)&gt;='VARIABLE COSTS'!$E$5,(COLUMN()-1)&lt;='VARIABLE COSTS'!$F$5),'VARIABLE COSTS'!$L$5,0))</f>
        <v>#N/A</v>
      </c>
      <c r="AE36" s="16" t="e">
        <f>IF('VARIABLE COSTS'!$B$4&lt;&gt;"",0,IF(AND((COLUMN()-1)&gt;='VARIABLE COSTS'!$E$5,(COLUMN()-1)&lt;='VARIABLE COSTS'!$F$5),'VARIABLE COSTS'!$L$5,0))</f>
        <v>#N/A</v>
      </c>
      <c r="AF36" s="16" t="e">
        <f>IF('VARIABLE COSTS'!$B$4&lt;&gt;"",0,IF(AND((COLUMN()-1)&gt;='VARIABLE COSTS'!$E$5,(COLUMN()-1)&lt;='VARIABLE COSTS'!$F$5),'VARIABLE COSTS'!$L$5,0))</f>
        <v>#N/A</v>
      </c>
      <c r="AG36" s="16" t="e">
        <f>IF('VARIABLE COSTS'!$B$4&lt;&gt;"",0,IF(AND((COLUMN()-1)&gt;='VARIABLE COSTS'!$E$5,(COLUMN()-1)&lt;='VARIABLE COSTS'!$F$5),'VARIABLE COSTS'!$L$5,0))</f>
        <v>#N/A</v>
      </c>
      <c r="AH36" s="16" t="e">
        <f>IF('VARIABLE COSTS'!$B$4&lt;&gt;"",0,IF(AND((COLUMN()-1)&gt;='VARIABLE COSTS'!$E$5,(COLUMN()-1)&lt;='VARIABLE COSTS'!$F$5),'VARIABLE COSTS'!$L$5,0))</f>
        <v>#N/A</v>
      </c>
      <c r="AI36" s="16" t="e">
        <f>IF('VARIABLE COSTS'!$B$4&lt;&gt;"",0,IF(AND((COLUMN()-1)&gt;='VARIABLE COSTS'!$E$5,(COLUMN()-1)&lt;='VARIABLE COSTS'!$F$5),'VARIABLE COSTS'!$L$5,0))</f>
        <v>#N/A</v>
      </c>
      <c r="AJ36" s="16" t="e">
        <f>IF('VARIABLE COSTS'!$B$4&lt;&gt;"",0,IF(AND((COLUMN()-1)&gt;='VARIABLE COSTS'!$E$5,(COLUMN()-1)&lt;='VARIABLE COSTS'!$F$5),'VARIABLE COSTS'!$L$5,0))</f>
        <v>#N/A</v>
      </c>
      <c r="AK36" s="16" t="e">
        <f>IF('VARIABLE COSTS'!$B$4&lt;&gt;"",0,IF(AND((COLUMN()-1)&gt;='VARIABLE COSTS'!$E$5,(COLUMN()-1)&lt;='VARIABLE COSTS'!$F$5),'VARIABLE COSTS'!$L$5,0))</f>
        <v>#N/A</v>
      </c>
      <c r="AL36" s="16" t="e">
        <f>IF('VARIABLE COSTS'!$B$4&lt;&gt;"",0,IF(AND((COLUMN()-1)&gt;='VARIABLE COSTS'!$E$5,(COLUMN()-1)&lt;='VARIABLE COSTS'!$F$5),'VARIABLE COSTS'!$L$5,0))</f>
        <v>#N/A</v>
      </c>
      <c r="AM36" s="16" t="e">
        <f>IF('VARIABLE COSTS'!$B$4&lt;&gt;"",0,IF(AND((COLUMN()-1)&gt;='VARIABLE COSTS'!$E$5,(COLUMN()-1)&lt;='VARIABLE COSTS'!$F$5),'VARIABLE COSTS'!$L$5,0))</f>
        <v>#N/A</v>
      </c>
      <c r="AN36" s="16" t="e">
        <f>IF('VARIABLE COSTS'!$B$4&lt;&gt;"",0,IF(AND((COLUMN()-1)&gt;='VARIABLE COSTS'!$E$5,(COLUMN()-1)&lt;='VARIABLE COSTS'!$F$5),'VARIABLE COSTS'!$L$5,0))</f>
        <v>#N/A</v>
      </c>
      <c r="AO36" s="16" t="e">
        <f>IF('VARIABLE COSTS'!$B$4&lt;&gt;"",0,IF(AND((COLUMN()-1)&gt;='VARIABLE COSTS'!$E$5,(COLUMN()-1)&lt;='VARIABLE COSTS'!$F$5),'VARIABLE COSTS'!$L$5,0))</f>
        <v>#N/A</v>
      </c>
      <c r="AP36" s="16" t="e">
        <f>IF('VARIABLE COSTS'!$B$4&lt;&gt;"",0,IF(AND((COLUMN()-1)&gt;='VARIABLE COSTS'!$E$5,(COLUMN()-1)&lt;='VARIABLE COSTS'!$F$5),'VARIABLE COSTS'!$L$5,0))</f>
        <v>#N/A</v>
      </c>
      <c r="AQ36" s="16" t="e">
        <f>IF('VARIABLE COSTS'!$B$4&lt;&gt;"",0,IF(AND((COLUMN()-1)&gt;='VARIABLE COSTS'!$E$5,(COLUMN()-1)&lt;='VARIABLE COSTS'!$F$5),'VARIABLE COSTS'!$L$5,0))</f>
        <v>#N/A</v>
      </c>
      <c r="AR36" s="16" t="e">
        <f>IF('VARIABLE COSTS'!$B$4&lt;&gt;"",0,IF(AND((COLUMN()-1)&gt;='VARIABLE COSTS'!$E$5,(COLUMN()-1)&lt;='VARIABLE COSTS'!$F$5),'VARIABLE COSTS'!$L$5,0))</f>
        <v>#N/A</v>
      </c>
      <c r="AS36" s="16" t="e">
        <f>IF('VARIABLE COSTS'!$B$4&lt;&gt;"",0,IF(AND((COLUMN()-1)&gt;='VARIABLE COSTS'!$E$5,(COLUMN()-1)&lt;='VARIABLE COSTS'!$F$5),'VARIABLE COSTS'!$L$5,0))</f>
        <v>#N/A</v>
      </c>
      <c r="AT36" s="16" t="e">
        <f>IF('VARIABLE COSTS'!$B$4&lt;&gt;"",0,IF(AND((COLUMN()-1)&gt;='VARIABLE COSTS'!$E$5,(COLUMN()-1)&lt;='VARIABLE COSTS'!$F$5),'VARIABLE COSTS'!$L$5,0))</f>
        <v>#N/A</v>
      </c>
      <c r="AU36" s="16" t="e">
        <f>IF('VARIABLE COSTS'!$B$4&lt;&gt;"",0,IF(AND((COLUMN()-1)&gt;='VARIABLE COSTS'!$E$5,(COLUMN()-1)&lt;='VARIABLE COSTS'!$F$5),'VARIABLE COSTS'!$L$5,0))</f>
        <v>#N/A</v>
      </c>
      <c r="AV36" s="16" t="e">
        <f>IF('VARIABLE COSTS'!$B$4&lt;&gt;"",0,IF(AND((COLUMN()-1)&gt;='VARIABLE COSTS'!$E$5,(COLUMN()-1)&lt;='VARIABLE COSTS'!$F$5),'VARIABLE COSTS'!$L$5,0))</f>
        <v>#N/A</v>
      </c>
      <c r="AW36" s="16" t="e">
        <f>IF('VARIABLE COSTS'!$B$4&lt;&gt;"",0,IF(AND((COLUMN()-1)&gt;='VARIABLE COSTS'!$E$5,(COLUMN()-1)&lt;='VARIABLE COSTS'!$F$5),'VARIABLE COSTS'!$L$5,0))</f>
        <v>#N/A</v>
      </c>
      <c r="AX36" s="16" t="e">
        <f>IF('VARIABLE COSTS'!$B$4&lt;&gt;"",0,IF(AND((COLUMN()-1)&gt;='VARIABLE COSTS'!$E$5,(COLUMN()-1)&lt;='VARIABLE COSTS'!$F$5),'VARIABLE COSTS'!$L$5,0))</f>
        <v>#N/A</v>
      </c>
      <c r="AY36" s="16" t="e">
        <f>IF('VARIABLE COSTS'!$B$4&lt;&gt;"",0,IF(AND((COLUMN()-1)&gt;='VARIABLE COSTS'!$E$5,(COLUMN()-1)&lt;='VARIABLE COSTS'!$F$5),'VARIABLE COSTS'!$L$5,0))</f>
        <v>#N/A</v>
      </c>
      <c r="AZ36" s="16" t="e">
        <f>IF('VARIABLE COSTS'!$B$4&lt;&gt;"",0,IF(AND((COLUMN()-1)&gt;='VARIABLE COSTS'!$E$5,(COLUMN()-1)&lt;='VARIABLE COSTS'!$F$5),'VARIABLE COSTS'!$L$5,0))</f>
        <v>#N/A</v>
      </c>
      <c r="BA36" s="16" t="e">
        <f>IF('VARIABLE COSTS'!$B$4&lt;&gt;"",0,IF(AND((COLUMN()-1)&gt;='VARIABLE COSTS'!$E$5,(COLUMN()-1)&lt;='VARIABLE COSTS'!$F$5),'VARIABLE COSTS'!$L$5,0))</f>
        <v>#N/A</v>
      </c>
    </row>
    <row r="37" spans="1:53" x14ac:dyDescent="0.35">
      <c r="A37" s="38" t="s">
        <v>304</v>
      </c>
      <c r="B37" s="16" t="e">
        <f>IF('VARIABLE COSTS'!$B$4&lt;&gt;"",0,IF(AND((COLUMN()-1)&gt;='VARIABLE COSTS'!$E$6,(COLUMN()-1)&lt;='VARIABLE COSTS'!$F$6),'VARIABLE COSTS'!$L$6,0))</f>
        <v>#N/A</v>
      </c>
      <c r="C37" s="16" t="e">
        <f>IF('VARIABLE COSTS'!$B$4&lt;&gt;"",0,IF(AND((COLUMN()-1)&gt;='VARIABLE COSTS'!$E$6,(COLUMN()-1)&lt;='VARIABLE COSTS'!$F$6),'VARIABLE COSTS'!$L$6,0))</f>
        <v>#N/A</v>
      </c>
      <c r="D37" s="16" t="e">
        <f>IF('VARIABLE COSTS'!$B$4&lt;&gt;"",0,IF(AND((COLUMN()-1)&gt;='VARIABLE COSTS'!$E$6,(COLUMN()-1)&lt;='VARIABLE COSTS'!$F$6),'VARIABLE COSTS'!$L$6,0))</f>
        <v>#N/A</v>
      </c>
      <c r="E37" s="16" t="e">
        <f>IF('VARIABLE COSTS'!$B$4&lt;&gt;"",0,IF(AND((COLUMN()-1)&gt;='VARIABLE COSTS'!$E$6,(COLUMN()-1)&lt;='VARIABLE COSTS'!$F$6),'VARIABLE COSTS'!$L$6,0))</f>
        <v>#N/A</v>
      </c>
      <c r="F37" s="16" t="e">
        <f>IF('VARIABLE COSTS'!$B$4&lt;&gt;"",0,IF(AND((COLUMN()-1)&gt;='VARIABLE COSTS'!$E$6,(COLUMN()-1)&lt;='VARIABLE COSTS'!$F$6),'VARIABLE COSTS'!$L$6,0))</f>
        <v>#N/A</v>
      </c>
      <c r="G37" s="16" t="e">
        <f>IF('VARIABLE COSTS'!$B$4&lt;&gt;"",0,IF(AND((COLUMN()-1)&gt;='VARIABLE COSTS'!$E$6,(COLUMN()-1)&lt;='VARIABLE COSTS'!$F$6),'VARIABLE COSTS'!$L$6,0))</f>
        <v>#N/A</v>
      </c>
      <c r="H37" s="16" t="e">
        <f>IF('VARIABLE COSTS'!$B$4&lt;&gt;"",0,IF(AND((COLUMN()-1)&gt;='VARIABLE COSTS'!$E$6,(COLUMN()-1)&lt;='VARIABLE COSTS'!$F$6),'VARIABLE COSTS'!$L$6,0))</f>
        <v>#N/A</v>
      </c>
      <c r="I37" s="16" t="e">
        <f>IF('VARIABLE COSTS'!$B$4&lt;&gt;"",0,IF(AND((COLUMN()-1)&gt;='VARIABLE COSTS'!$E$6,(COLUMN()-1)&lt;='VARIABLE COSTS'!$F$6),'VARIABLE COSTS'!$L$6,0))</f>
        <v>#N/A</v>
      </c>
      <c r="J37" s="16" t="e">
        <f>IF('VARIABLE COSTS'!$B$4&lt;&gt;"",0,IF(AND((COLUMN()-1)&gt;='VARIABLE COSTS'!$E$6,(COLUMN()-1)&lt;='VARIABLE COSTS'!$F$6),'VARIABLE COSTS'!$L$6,0))</f>
        <v>#N/A</v>
      </c>
      <c r="K37" s="16" t="e">
        <f>IF('VARIABLE COSTS'!$B$4&lt;&gt;"",0,IF(AND((COLUMN()-1)&gt;='VARIABLE COSTS'!$E$6,(COLUMN()-1)&lt;='VARIABLE COSTS'!$F$6),'VARIABLE COSTS'!$L$6,0))</f>
        <v>#N/A</v>
      </c>
      <c r="L37" s="16" t="e">
        <f>IF('VARIABLE COSTS'!$B$4&lt;&gt;"",0,IF(AND((COLUMN()-1)&gt;='VARIABLE COSTS'!$E$6,(COLUMN()-1)&lt;='VARIABLE COSTS'!$F$6),'VARIABLE COSTS'!$L$6,0))</f>
        <v>#N/A</v>
      </c>
      <c r="M37" s="16" t="e">
        <f>IF('VARIABLE COSTS'!$B$4&lt;&gt;"",0,IF(AND((COLUMN()-1)&gt;='VARIABLE COSTS'!$E$6,(COLUMN()-1)&lt;='VARIABLE COSTS'!$F$6),'VARIABLE COSTS'!$L$6,0))</f>
        <v>#N/A</v>
      </c>
      <c r="N37" s="16" t="e">
        <f>IF('VARIABLE COSTS'!$B$4&lt;&gt;"",0,IF(AND((COLUMN()-1)&gt;='VARIABLE COSTS'!$E$6,(COLUMN()-1)&lt;='VARIABLE COSTS'!$F$6),'VARIABLE COSTS'!$L$6,0))</f>
        <v>#N/A</v>
      </c>
      <c r="O37" s="16" t="e">
        <f>IF('VARIABLE COSTS'!$B$4&lt;&gt;"",0,IF(AND((COLUMN()-1)&gt;='VARIABLE COSTS'!$E$6,(COLUMN()-1)&lt;='VARIABLE COSTS'!$F$6),'VARIABLE COSTS'!$L$6,0))</f>
        <v>#N/A</v>
      </c>
      <c r="P37" s="16" t="e">
        <f>IF('VARIABLE COSTS'!$B$4&lt;&gt;"",0,IF(AND((COLUMN()-1)&gt;='VARIABLE COSTS'!$E$6,(COLUMN()-1)&lt;='VARIABLE COSTS'!$F$6),'VARIABLE COSTS'!$L$6,0))</f>
        <v>#N/A</v>
      </c>
      <c r="Q37" s="16" t="e">
        <f>IF('VARIABLE COSTS'!$B$4&lt;&gt;"",0,IF(AND((COLUMN()-1)&gt;='VARIABLE COSTS'!$E$6,(COLUMN()-1)&lt;='VARIABLE COSTS'!$F$6),'VARIABLE COSTS'!$L$6,0))</f>
        <v>#N/A</v>
      </c>
      <c r="R37" s="16" t="e">
        <f>IF('VARIABLE COSTS'!$B$4&lt;&gt;"",0,IF(AND((COLUMN()-1)&gt;='VARIABLE COSTS'!$E$6,(COLUMN()-1)&lt;='VARIABLE COSTS'!$F$6),'VARIABLE COSTS'!$L$6,0))</f>
        <v>#N/A</v>
      </c>
      <c r="S37" s="16" t="e">
        <f>IF('VARIABLE COSTS'!$B$4&lt;&gt;"",0,IF(AND((COLUMN()-1)&gt;='VARIABLE COSTS'!$E$6,(COLUMN()-1)&lt;='VARIABLE COSTS'!$F$6),'VARIABLE COSTS'!$L$6,0))</f>
        <v>#N/A</v>
      </c>
      <c r="T37" s="16" t="e">
        <f>IF('VARIABLE COSTS'!$B$4&lt;&gt;"",0,IF(AND((COLUMN()-1)&gt;='VARIABLE COSTS'!$E$6,(COLUMN()-1)&lt;='VARIABLE COSTS'!$F$6),'VARIABLE COSTS'!$L$6,0))</f>
        <v>#N/A</v>
      </c>
      <c r="U37" s="16" t="e">
        <f>IF('VARIABLE COSTS'!$B$4&lt;&gt;"",0,IF(AND((COLUMN()-1)&gt;='VARIABLE COSTS'!$E$6,(COLUMN()-1)&lt;='VARIABLE COSTS'!$F$6),'VARIABLE COSTS'!$L$6,0))</f>
        <v>#N/A</v>
      </c>
      <c r="V37" s="16" t="e">
        <f>IF('VARIABLE COSTS'!$B$4&lt;&gt;"",0,IF(AND((COLUMN()-1)&gt;='VARIABLE COSTS'!$E$6,(COLUMN()-1)&lt;='VARIABLE COSTS'!$F$6),'VARIABLE COSTS'!$L$6,0))</f>
        <v>#N/A</v>
      </c>
      <c r="W37" s="16" t="e">
        <f>IF('VARIABLE COSTS'!$B$4&lt;&gt;"",0,IF(AND((COLUMN()-1)&gt;='VARIABLE COSTS'!$E$6,(COLUMN()-1)&lt;='VARIABLE COSTS'!$F$6),'VARIABLE COSTS'!$L$6,0))</f>
        <v>#N/A</v>
      </c>
      <c r="X37" s="16" t="e">
        <f>IF('VARIABLE COSTS'!$B$4&lt;&gt;"",0,IF(AND((COLUMN()-1)&gt;='VARIABLE COSTS'!$E$6,(COLUMN()-1)&lt;='VARIABLE COSTS'!$F$6),'VARIABLE COSTS'!$L$6,0))</f>
        <v>#N/A</v>
      </c>
      <c r="Y37" s="16" t="e">
        <f>IF('VARIABLE COSTS'!$B$4&lt;&gt;"",0,IF(AND((COLUMN()-1)&gt;='VARIABLE COSTS'!$E$6,(COLUMN()-1)&lt;='VARIABLE COSTS'!$F$6),'VARIABLE COSTS'!$L$6,0))</f>
        <v>#N/A</v>
      </c>
      <c r="Z37" s="16" t="e">
        <f>IF('VARIABLE COSTS'!$B$4&lt;&gt;"",0,IF(AND((COLUMN()-1)&gt;='VARIABLE COSTS'!$E$6,(COLUMN()-1)&lt;='VARIABLE COSTS'!$F$6),'VARIABLE COSTS'!$L$6,0))</f>
        <v>#N/A</v>
      </c>
      <c r="AA37" s="16" t="e">
        <f>IF('VARIABLE COSTS'!$B$4&lt;&gt;"",0,IF(AND((COLUMN()-1)&gt;='VARIABLE COSTS'!$E$6,(COLUMN()-1)&lt;='VARIABLE COSTS'!$F$6),'VARIABLE COSTS'!$L$6,0))</f>
        <v>#N/A</v>
      </c>
      <c r="AB37" s="16" t="e">
        <f>IF('VARIABLE COSTS'!$B$4&lt;&gt;"",0,IF(AND((COLUMN()-1)&gt;='VARIABLE COSTS'!$E$6,(COLUMN()-1)&lt;='VARIABLE COSTS'!$F$6),'VARIABLE COSTS'!$L$6,0))</f>
        <v>#N/A</v>
      </c>
      <c r="AC37" s="16" t="e">
        <f>IF('VARIABLE COSTS'!$B$4&lt;&gt;"",0,IF(AND((COLUMN()-1)&gt;='VARIABLE COSTS'!$E$6,(COLUMN()-1)&lt;='VARIABLE COSTS'!$F$6),'VARIABLE COSTS'!$L$6,0))</f>
        <v>#N/A</v>
      </c>
      <c r="AD37" s="16" t="e">
        <f>IF('VARIABLE COSTS'!$B$4&lt;&gt;"",0,IF(AND((COLUMN()-1)&gt;='VARIABLE COSTS'!$E$6,(COLUMN()-1)&lt;='VARIABLE COSTS'!$F$6),'VARIABLE COSTS'!$L$6,0))</f>
        <v>#N/A</v>
      </c>
      <c r="AE37" s="16" t="e">
        <f>IF('VARIABLE COSTS'!$B$4&lt;&gt;"",0,IF(AND((COLUMN()-1)&gt;='VARIABLE COSTS'!$E$6,(COLUMN()-1)&lt;='VARIABLE COSTS'!$F$6),'VARIABLE COSTS'!$L$6,0))</f>
        <v>#N/A</v>
      </c>
      <c r="AF37" s="16" t="e">
        <f>IF('VARIABLE COSTS'!$B$4&lt;&gt;"",0,IF(AND((COLUMN()-1)&gt;='VARIABLE COSTS'!$E$6,(COLUMN()-1)&lt;='VARIABLE COSTS'!$F$6),'VARIABLE COSTS'!$L$6,0))</f>
        <v>#N/A</v>
      </c>
      <c r="AG37" s="16" t="e">
        <f>IF('VARIABLE COSTS'!$B$4&lt;&gt;"",0,IF(AND((COLUMN()-1)&gt;='VARIABLE COSTS'!$E$6,(COLUMN()-1)&lt;='VARIABLE COSTS'!$F$6),'VARIABLE COSTS'!$L$6,0))</f>
        <v>#N/A</v>
      </c>
      <c r="AH37" s="16" t="e">
        <f>IF('VARIABLE COSTS'!$B$4&lt;&gt;"",0,IF(AND((COLUMN()-1)&gt;='VARIABLE COSTS'!$E$6,(COLUMN()-1)&lt;='VARIABLE COSTS'!$F$6),'VARIABLE COSTS'!$L$6,0))</f>
        <v>#N/A</v>
      </c>
      <c r="AI37" s="16" t="e">
        <f>IF('VARIABLE COSTS'!$B$4&lt;&gt;"",0,IF(AND((COLUMN()-1)&gt;='VARIABLE COSTS'!$E$6,(COLUMN()-1)&lt;='VARIABLE COSTS'!$F$6),'VARIABLE COSTS'!$L$6,0))</f>
        <v>#N/A</v>
      </c>
      <c r="AJ37" s="16" t="e">
        <f>IF('VARIABLE COSTS'!$B$4&lt;&gt;"",0,IF(AND((COLUMN()-1)&gt;='VARIABLE COSTS'!$E$6,(COLUMN()-1)&lt;='VARIABLE COSTS'!$F$6),'VARIABLE COSTS'!$L$6,0))</f>
        <v>#N/A</v>
      </c>
      <c r="AK37" s="16" t="e">
        <f>IF('VARIABLE COSTS'!$B$4&lt;&gt;"",0,IF(AND((COLUMN()-1)&gt;='VARIABLE COSTS'!$E$6,(COLUMN()-1)&lt;='VARIABLE COSTS'!$F$6),'VARIABLE COSTS'!$L$6,0))</f>
        <v>#N/A</v>
      </c>
      <c r="AL37" s="16" t="e">
        <f>IF('VARIABLE COSTS'!$B$4&lt;&gt;"",0,IF(AND((COLUMN()-1)&gt;='VARIABLE COSTS'!$E$6,(COLUMN()-1)&lt;='VARIABLE COSTS'!$F$6),'VARIABLE COSTS'!$L$6,0))</f>
        <v>#N/A</v>
      </c>
      <c r="AM37" s="16" t="e">
        <f>IF('VARIABLE COSTS'!$B$4&lt;&gt;"",0,IF(AND((COLUMN()-1)&gt;='VARIABLE COSTS'!$E$6,(COLUMN()-1)&lt;='VARIABLE COSTS'!$F$6),'VARIABLE COSTS'!$L$6,0))</f>
        <v>#N/A</v>
      </c>
      <c r="AN37" s="16" t="e">
        <f>IF('VARIABLE COSTS'!$B$4&lt;&gt;"",0,IF(AND((COLUMN()-1)&gt;='VARIABLE COSTS'!$E$6,(COLUMN()-1)&lt;='VARIABLE COSTS'!$F$6),'VARIABLE COSTS'!$L$6,0))</f>
        <v>#N/A</v>
      </c>
      <c r="AO37" s="16" t="e">
        <f>IF('VARIABLE COSTS'!$B$4&lt;&gt;"",0,IF(AND((COLUMN()-1)&gt;='VARIABLE COSTS'!$E$6,(COLUMN()-1)&lt;='VARIABLE COSTS'!$F$6),'VARIABLE COSTS'!$L$6,0))</f>
        <v>#N/A</v>
      </c>
      <c r="AP37" s="16" t="e">
        <f>IF('VARIABLE COSTS'!$B$4&lt;&gt;"",0,IF(AND((COLUMN()-1)&gt;='VARIABLE COSTS'!$E$6,(COLUMN()-1)&lt;='VARIABLE COSTS'!$F$6),'VARIABLE COSTS'!$L$6,0))</f>
        <v>#N/A</v>
      </c>
      <c r="AQ37" s="16" t="e">
        <f>IF('VARIABLE COSTS'!$B$4&lt;&gt;"",0,IF(AND((COLUMN()-1)&gt;='VARIABLE COSTS'!$E$6,(COLUMN()-1)&lt;='VARIABLE COSTS'!$F$6),'VARIABLE COSTS'!$L$6,0))</f>
        <v>#N/A</v>
      </c>
      <c r="AR37" s="16" t="e">
        <f>IF('VARIABLE COSTS'!$B$4&lt;&gt;"",0,IF(AND((COLUMN()-1)&gt;='VARIABLE COSTS'!$E$6,(COLUMN()-1)&lt;='VARIABLE COSTS'!$F$6),'VARIABLE COSTS'!$L$6,0))</f>
        <v>#N/A</v>
      </c>
      <c r="AS37" s="16" t="e">
        <f>IF('VARIABLE COSTS'!$B$4&lt;&gt;"",0,IF(AND((COLUMN()-1)&gt;='VARIABLE COSTS'!$E$6,(COLUMN()-1)&lt;='VARIABLE COSTS'!$F$6),'VARIABLE COSTS'!$L$6,0))</f>
        <v>#N/A</v>
      </c>
      <c r="AT37" s="16" t="e">
        <f>IF('VARIABLE COSTS'!$B$4&lt;&gt;"",0,IF(AND((COLUMN()-1)&gt;='VARIABLE COSTS'!$E$6,(COLUMN()-1)&lt;='VARIABLE COSTS'!$F$6),'VARIABLE COSTS'!$L$6,0))</f>
        <v>#N/A</v>
      </c>
      <c r="AU37" s="16" t="e">
        <f>IF('VARIABLE COSTS'!$B$4&lt;&gt;"",0,IF(AND((COLUMN()-1)&gt;='VARIABLE COSTS'!$E$6,(COLUMN()-1)&lt;='VARIABLE COSTS'!$F$6),'VARIABLE COSTS'!$L$6,0))</f>
        <v>#N/A</v>
      </c>
      <c r="AV37" s="16" t="e">
        <f>IF('VARIABLE COSTS'!$B$4&lt;&gt;"",0,IF(AND((COLUMN()-1)&gt;='VARIABLE COSTS'!$E$6,(COLUMN()-1)&lt;='VARIABLE COSTS'!$F$6),'VARIABLE COSTS'!$L$6,0))</f>
        <v>#N/A</v>
      </c>
      <c r="AW37" s="16" t="e">
        <f>IF('VARIABLE COSTS'!$B$4&lt;&gt;"",0,IF(AND((COLUMN()-1)&gt;='VARIABLE COSTS'!$E$6,(COLUMN()-1)&lt;='VARIABLE COSTS'!$F$6),'VARIABLE COSTS'!$L$6,0))</f>
        <v>#N/A</v>
      </c>
      <c r="AX37" s="16" t="e">
        <f>IF('VARIABLE COSTS'!$B$4&lt;&gt;"",0,IF(AND((COLUMN()-1)&gt;='VARIABLE COSTS'!$E$6,(COLUMN()-1)&lt;='VARIABLE COSTS'!$F$6),'VARIABLE COSTS'!$L$6,0))</f>
        <v>#N/A</v>
      </c>
      <c r="AY37" s="16" t="e">
        <f>IF('VARIABLE COSTS'!$B$4&lt;&gt;"",0,IF(AND((COLUMN()-1)&gt;='VARIABLE COSTS'!$E$6,(COLUMN()-1)&lt;='VARIABLE COSTS'!$F$6),'VARIABLE COSTS'!$L$6,0))</f>
        <v>#N/A</v>
      </c>
      <c r="AZ37" s="16" t="e">
        <f>IF('VARIABLE COSTS'!$B$4&lt;&gt;"",0,IF(AND((COLUMN()-1)&gt;='VARIABLE COSTS'!$E$6,(COLUMN()-1)&lt;='VARIABLE COSTS'!$F$6),'VARIABLE COSTS'!$L$6,0))</f>
        <v>#N/A</v>
      </c>
      <c r="BA37" s="16" t="e">
        <f>IF('VARIABLE COSTS'!$B$4&lt;&gt;"",0,IF(AND((COLUMN()-1)&gt;='VARIABLE COSTS'!$E$6,(COLUMN()-1)&lt;='VARIABLE COSTS'!$F$6),'VARIABLE COSTS'!$L$6,0))</f>
        <v>#N/A</v>
      </c>
    </row>
    <row r="38" spans="1:53" x14ac:dyDescent="0.35">
      <c r="A38" s="38" t="s">
        <v>306</v>
      </c>
      <c r="B38" s="16" t="e">
        <f>IF('VARIABLE COSTS'!$B$4&lt;&gt;"",0,IF(AND((COLUMN()-1)&gt;='VARIABLE COSTS'!$E$7,(COLUMN()-1)&lt;='VARIABLE COSTS'!$F$7),'VARIABLE COSTS'!$L$7,0))</f>
        <v>#N/A</v>
      </c>
      <c r="C38" s="16" t="e">
        <f>IF('VARIABLE COSTS'!$B$4&lt;&gt;"",0,IF(AND((COLUMN()-1)&gt;='VARIABLE COSTS'!$E$7,(COLUMN()-1)&lt;='VARIABLE COSTS'!$F$7),'VARIABLE COSTS'!$L$7,0))</f>
        <v>#N/A</v>
      </c>
      <c r="D38" s="16" t="e">
        <f>IF('VARIABLE COSTS'!$B$4&lt;&gt;"",0,IF(AND((COLUMN()-1)&gt;='VARIABLE COSTS'!$E$7,(COLUMN()-1)&lt;='VARIABLE COSTS'!$F$7),'VARIABLE COSTS'!$L$7,0))</f>
        <v>#N/A</v>
      </c>
      <c r="E38" s="16" t="e">
        <f>IF('VARIABLE COSTS'!$B$4&lt;&gt;"",0,IF(AND((COLUMN()-1)&gt;='VARIABLE COSTS'!$E$7,(COLUMN()-1)&lt;='VARIABLE COSTS'!$F$7),'VARIABLE COSTS'!$L$7,0))</f>
        <v>#N/A</v>
      </c>
      <c r="F38" s="16" t="e">
        <f>IF('VARIABLE COSTS'!$B$4&lt;&gt;"",0,IF(AND((COLUMN()-1)&gt;='VARIABLE COSTS'!$E$7,(COLUMN()-1)&lt;='VARIABLE COSTS'!$F$7),'VARIABLE COSTS'!$L$7,0))</f>
        <v>#N/A</v>
      </c>
      <c r="G38" s="16" t="e">
        <f>IF('VARIABLE COSTS'!$B$4&lt;&gt;"",0,IF(AND((COLUMN()-1)&gt;='VARIABLE COSTS'!$E$7,(COLUMN()-1)&lt;='VARIABLE COSTS'!$F$7),'VARIABLE COSTS'!$L$7,0))</f>
        <v>#N/A</v>
      </c>
      <c r="H38" s="16" t="e">
        <f>IF('VARIABLE COSTS'!$B$4&lt;&gt;"",0,IF(AND((COLUMN()-1)&gt;='VARIABLE COSTS'!$E$7,(COLUMN()-1)&lt;='VARIABLE COSTS'!$F$7),'VARIABLE COSTS'!$L$7,0))</f>
        <v>#N/A</v>
      </c>
      <c r="I38" s="16" t="e">
        <f>IF('VARIABLE COSTS'!$B$4&lt;&gt;"",0,IF(AND((COLUMN()-1)&gt;='VARIABLE COSTS'!$E$7,(COLUMN()-1)&lt;='VARIABLE COSTS'!$F$7),'VARIABLE COSTS'!$L$7,0))</f>
        <v>#N/A</v>
      </c>
      <c r="J38" s="16" t="e">
        <f>IF('VARIABLE COSTS'!$B$4&lt;&gt;"",0,IF(AND((COLUMN()-1)&gt;='VARIABLE COSTS'!$E$7,(COLUMN()-1)&lt;='VARIABLE COSTS'!$F$7),'VARIABLE COSTS'!$L$7,0))</f>
        <v>#N/A</v>
      </c>
      <c r="K38" s="16" t="e">
        <f>IF('VARIABLE COSTS'!$B$4&lt;&gt;"",0,IF(AND((COLUMN()-1)&gt;='VARIABLE COSTS'!$E$7,(COLUMN()-1)&lt;='VARIABLE COSTS'!$F$7),'VARIABLE COSTS'!$L$7,0))</f>
        <v>#N/A</v>
      </c>
      <c r="L38" s="16" t="e">
        <f>IF('VARIABLE COSTS'!$B$4&lt;&gt;"",0,IF(AND((COLUMN()-1)&gt;='VARIABLE COSTS'!$E$7,(COLUMN()-1)&lt;='VARIABLE COSTS'!$F$7),'VARIABLE COSTS'!$L$7,0))</f>
        <v>#N/A</v>
      </c>
      <c r="M38" s="16" t="e">
        <f>IF('VARIABLE COSTS'!$B$4&lt;&gt;"",0,IF(AND((COLUMN()-1)&gt;='VARIABLE COSTS'!$E$7,(COLUMN()-1)&lt;='VARIABLE COSTS'!$F$7),'VARIABLE COSTS'!$L$7,0))</f>
        <v>#N/A</v>
      </c>
      <c r="N38" s="16" t="e">
        <f>IF('VARIABLE COSTS'!$B$4&lt;&gt;"",0,IF(AND((COLUMN()-1)&gt;='VARIABLE COSTS'!$E$7,(COLUMN()-1)&lt;='VARIABLE COSTS'!$F$7),'VARIABLE COSTS'!$L$7,0))</f>
        <v>#N/A</v>
      </c>
      <c r="O38" s="16" t="e">
        <f>IF('VARIABLE COSTS'!$B$4&lt;&gt;"",0,IF(AND((COLUMN()-1)&gt;='VARIABLE COSTS'!$E$7,(COLUMN()-1)&lt;='VARIABLE COSTS'!$F$7),'VARIABLE COSTS'!$L$7,0))</f>
        <v>#N/A</v>
      </c>
      <c r="P38" s="16" t="e">
        <f>IF('VARIABLE COSTS'!$B$4&lt;&gt;"",0,IF(AND((COLUMN()-1)&gt;='VARIABLE COSTS'!$E$7,(COLUMN()-1)&lt;='VARIABLE COSTS'!$F$7),'VARIABLE COSTS'!$L$7,0))</f>
        <v>#N/A</v>
      </c>
      <c r="Q38" s="16" t="e">
        <f>IF('VARIABLE COSTS'!$B$4&lt;&gt;"",0,IF(AND((COLUMN()-1)&gt;='VARIABLE COSTS'!$E$7,(COLUMN()-1)&lt;='VARIABLE COSTS'!$F$7),'VARIABLE COSTS'!$L$7,0))</f>
        <v>#N/A</v>
      </c>
      <c r="R38" s="16" t="e">
        <f>IF('VARIABLE COSTS'!$B$4&lt;&gt;"",0,IF(AND((COLUMN()-1)&gt;='VARIABLE COSTS'!$E$7,(COLUMN()-1)&lt;='VARIABLE COSTS'!$F$7),'VARIABLE COSTS'!$L$7,0))</f>
        <v>#N/A</v>
      </c>
      <c r="S38" s="16" t="e">
        <f>IF('VARIABLE COSTS'!$B$4&lt;&gt;"",0,IF(AND((COLUMN()-1)&gt;='VARIABLE COSTS'!$E$7,(COLUMN()-1)&lt;='VARIABLE COSTS'!$F$7),'VARIABLE COSTS'!$L$7,0))</f>
        <v>#N/A</v>
      </c>
      <c r="T38" s="16" t="e">
        <f>IF('VARIABLE COSTS'!$B$4&lt;&gt;"",0,IF(AND((COLUMN()-1)&gt;='VARIABLE COSTS'!$E$7,(COLUMN()-1)&lt;='VARIABLE COSTS'!$F$7),'VARIABLE COSTS'!$L$7,0))</f>
        <v>#N/A</v>
      </c>
      <c r="U38" s="16" t="e">
        <f>IF('VARIABLE COSTS'!$B$4&lt;&gt;"",0,IF(AND((COLUMN()-1)&gt;='VARIABLE COSTS'!$E$7,(COLUMN()-1)&lt;='VARIABLE COSTS'!$F$7),'VARIABLE COSTS'!$L$7,0))</f>
        <v>#N/A</v>
      </c>
      <c r="V38" s="16" t="e">
        <f>IF('VARIABLE COSTS'!$B$4&lt;&gt;"",0,IF(AND((COLUMN()-1)&gt;='VARIABLE COSTS'!$E$7,(COLUMN()-1)&lt;='VARIABLE COSTS'!$F$7),'VARIABLE COSTS'!$L$7,0))</f>
        <v>#N/A</v>
      </c>
      <c r="W38" s="16" t="e">
        <f>IF('VARIABLE COSTS'!$B$4&lt;&gt;"",0,IF(AND((COLUMN()-1)&gt;='VARIABLE COSTS'!$E$7,(COLUMN()-1)&lt;='VARIABLE COSTS'!$F$7),'VARIABLE COSTS'!$L$7,0))</f>
        <v>#N/A</v>
      </c>
      <c r="X38" s="16" t="e">
        <f>IF('VARIABLE COSTS'!$B$4&lt;&gt;"",0,IF(AND((COLUMN()-1)&gt;='VARIABLE COSTS'!$E$7,(COLUMN()-1)&lt;='VARIABLE COSTS'!$F$7),'VARIABLE COSTS'!$L$7,0))</f>
        <v>#N/A</v>
      </c>
      <c r="Y38" s="16" t="e">
        <f>IF('VARIABLE COSTS'!$B$4&lt;&gt;"",0,IF(AND((COLUMN()-1)&gt;='VARIABLE COSTS'!$E$7,(COLUMN()-1)&lt;='VARIABLE COSTS'!$F$7),'VARIABLE COSTS'!$L$7,0))</f>
        <v>#N/A</v>
      </c>
      <c r="Z38" s="16" t="e">
        <f>IF('VARIABLE COSTS'!$B$4&lt;&gt;"",0,IF(AND((COLUMN()-1)&gt;='VARIABLE COSTS'!$E$7,(COLUMN()-1)&lt;='VARIABLE COSTS'!$F$7),'VARIABLE COSTS'!$L$7,0))</f>
        <v>#N/A</v>
      </c>
      <c r="AA38" s="16" t="e">
        <f>IF('VARIABLE COSTS'!$B$4&lt;&gt;"",0,IF(AND((COLUMN()-1)&gt;='VARIABLE COSTS'!$E$7,(COLUMN()-1)&lt;='VARIABLE COSTS'!$F$7),'VARIABLE COSTS'!$L$7,0))</f>
        <v>#N/A</v>
      </c>
      <c r="AB38" s="16" t="e">
        <f>IF('VARIABLE COSTS'!$B$4&lt;&gt;"",0,IF(AND((COLUMN()-1)&gt;='VARIABLE COSTS'!$E$7,(COLUMN()-1)&lt;='VARIABLE COSTS'!$F$7),'VARIABLE COSTS'!$L$7,0))</f>
        <v>#N/A</v>
      </c>
      <c r="AC38" s="16" t="e">
        <f>IF('VARIABLE COSTS'!$B$4&lt;&gt;"",0,IF(AND((COLUMN()-1)&gt;='VARIABLE COSTS'!$E$7,(COLUMN()-1)&lt;='VARIABLE COSTS'!$F$7),'VARIABLE COSTS'!$L$7,0))</f>
        <v>#N/A</v>
      </c>
      <c r="AD38" s="16" t="e">
        <f>IF('VARIABLE COSTS'!$B$4&lt;&gt;"",0,IF(AND((COLUMN()-1)&gt;='VARIABLE COSTS'!$E$7,(COLUMN()-1)&lt;='VARIABLE COSTS'!$F$7),'VARIABLE COSTS'!$L$7,0))</f>
        <v>#N/A</v>
      </c>
      <c r="AE38" s="16" t="e">
        <f>IF('VARIABLE COSTS'!$B$4&lt;&gt;"",0,IF(AND((COLUMN()-1)&gt;='VARIABLE COSTS'!$E$7,(COLUMN()-1)&lt;='VARIABLE COSTS'!$F$7),'VARIABLE COSTS'!$L$7,0))</f>
        <v>#N/A</v>
      </c>
      <c r="AF38" s="16" t="e">
        <f>IF('VARIABLE COSTS'!$B$4&lt;&gt;"",0,IF(AND((COLUMN()-1)&gt;='VARIABLE COSTS'!$E$7,(COLUMN()-1)&lt;='VARIABLE COSTS'!$F$7),'VARIABLE COSTS'!$L$7,0))</f>
        <v>#N/A</v>
      </c>
      <c r="AG38" s="16" t="e">
        <f>IF('VARIABLE COSTS'!$B$4&lt;&gt;"",0,IF(AND((COLUMN()-1)&gt;='VARIABLE COSTS'!$E$7,(COLUMN()-1)&lt;='VARIABLE COSTS'!$F$7),'VARIABLE COSTS'!$L$7,0))</f>
        <v>#N/A</v>
      </c>
      <c r="AH38" s="16" t="e">
        <f>IF('VARIABLE COSTS'!$B$4&lt;&gt;"",0,IF(AND((COLUMN()-1)&gt;='VARIABLE COSTS'!$E$7,(COLUMN()-1)&lt;='VARIABLE COSTS'!$F$7),'VARIABLE COSTS'!$L$7,0))</f>
        <v>#N/A</v>
      </c>
      <c r="AI38" s="16" t="e">
        <f>IF('VARIABLE COSTS'!$B$4&lt;&gt;"",0,IF(AND((COLUMN()-1)&gt;='VARIABLE COSTS'!$E$7,(COLUMN()-1)&lt;='VARIABLE COSTS'!$F$7),'VARIABLE COSTS'!$L$7,0))</f>
        <v>#N/A</v>
      </c>
      <c r="AJ38" s="16" t="e">
        <f>IF('VARIABLE COSTS'!$B$4&lt;&gt;"",0,IF(AND((COLUMN()-1)&gt;='VARIABLE COSTS'!$E$7,(COLUMN()-1)&lt;='VARIABLE COSTS'!$F$7),'VARIABLE COSTS'!$L$7,0))</f>
        <v>#N/A</v>
      </c>
      <c r="AK38" s="16" t="e">
        <f>IF('VARIABLE COSTS'!$B$4&lt;&gt;"",0,IF(AND((COLUMN()-1)&gt;='VARIABLE COSTS'!$E$7,(COLUMN()-1)&lt;='VARIABLE COSTS'!$F$7),'VARIABLE COSTS'!$L$7,0))</f>
        <v>#N/A</v>
      </c>
      <c r="AL38" s="16" t="e">
        <f>IF('VARIABLE COSTS'!$B$4&lt;&gt;"",0,IF(AND((COLUMN()-1)&gt;='VARIABLE COSTS'!$E$7,(COLUMN()-1)&lt;='VARIABLE COSTS'!$F$7),'VARIABLE COSTS'!$L$7,0))</f>
        <v>#N/A</v>
      </c>
      <c r="AM38" s="16" t="e">
        <f>IF('VARIABLE COSTS'!$B$4&lt;&gt;"",0,IF(AND((COLUMN()-1)&gt;='VARIABLE COSTS'!$E$7,(COLUMN()-1)&lt;='VARIABLE COSTS'!$F$7),'VARIABLE COSTS'!$L$7,0))</f>
        <v>#N/A</v>
      </c>
      <c r="AN38" s="16" t="e">
        <f>IF('VARIABLE COSTS'!$B$4&lt;&gt;"",0,IF(AND((COLUMN()-1)&gt;='VARIABLE COSTS'!$E$7,(COLUMN()-1)&lt;='VARIABLE COSTS'!$F$7),'VARIABLE COSTS'!$L$7,0))</f>
        <v>#N/A</v>
      </c>
      <c r="AO38" s="16" t="e">
        <f>IF('VARIABLE COSTS'!$B$4&lt;&gt;"",0,IF(AND((COLUMN()-1)&gt;='VARIABLE COSTS'!$E$7,(COLUMN()-1)&lt;='VARIABLE COSTS'!$F$7),'VARIABLE COSTS'!$L$7,0))</f>
        <v>#N/A</v>
      </c>
      <c r="AP38" s="16" t="e">
        <f>IF('VARIABLE COSTS'!$B$4&lt;&gt;"",0,IF(AND((COLUMN()-1)&gt;='VARIABLE COSTS'!$E$7,(COLUMN()-1)&lt;='VARIABLE COSTS'!$F$7),'VARIABLE COSTS'!$L$7,0))</f>
        <v>#N/A</v>
      </c>
      <c r="AQ38" s="16" t="e">
        <f>IF('VARIABLE COSTS'!$B$4&lt;&gt;"",0,IF(AND((COLUMN()-1)&gt;='VARIABLE COSTS'!$E$7,(COLUMN()-1)&lt;='VARIABLE COSTS'!$F$7),'VARIABLE COSTS'!$L$7,0))</f>
        <v>#N/A</v>
      </c>
      <c r="AR38" s="16" t="e">
        <f>IF('VARIABLE COSTS'!$B$4&lt;&gt;"",0,IF(AND((COLUMN()-1)&gt;='VARIABLE COSTS'!$E$7,(COLUMN()-1)&lt;='VARIABLE COSTS'!$F$7),'VARIABLE COSTS'!$L$7,0))</f>
        <v>#N/A</v>
      </c>
      <c r="AS38" s="16" t="e">
        <f>IF('VARIABLE COSTS'!$B$4&lt;&gt;"",0,IF(AND((COLUMN()-1)&gt;='VARIABLE COSTS'!$E$7,(COLUMN()-1)&lt;='VARIABLE COSTS'!$F$7),'VARIABLE COSTS'!$L$7,0))</f>
        <v>#N/A</v>
      </c>
      <c r="AT38" s="16" t="e">
        <f>IF('VARIABLE COSTS'!$B$4&lt;&gt;"",0,IF(AND((COLUMN()-1)&gt;='VARIABLE COSTS'!$E$7,(COLUMN()-1)&lt;='VARIABLE COSTS'!$F$7),'VARIABLE COSTS'!$L$7,0))</f>
        <v>#N/A</v>
      </c>
      <c r="AU38" s="16" t="e">
        <f>IF('VARIABLE COSTS'!$B$4&lt;&gt;"",0,IF(AND((COLUMN()-1)&gt;='VARIABLE COSTS'!$E$7,(COLUMN()-1)&lt;='VARIABLE COSTS'!$F$7),'VARIABLE COSTS'!$L$7,0))</f>
        <v>#N/A</v>
      </c>
      <c r="AV38" s="16" t="e">
        <f>IF('VARIABLE COSTS'!$B$4&lt;&gt;"",0,IF(AND((COLUMN()-1)&gt;='VARIABLE COSTS'!$E$7,(COLUMN()-1)&lt;='VARIABLE COSTS'!$F$7),'VARIABLE COSTS'!$L$7,0))</f>
        <v>#N/A</v>
      </c>
      <c r="AW38" s="16" t="e">
        <f>IF('VARIABLE COSTS'!$B$4&lt;&gt;"",0,IF(AND((COLUMN()-1)&gt;='VARIABLE COSTS'!$E$7,(COLUMN()-1)&lt;='VARIABLE COSTS'!$F$7),'VARIABLE COSTS'!$L$7,0))</f>
        <v>#N/A</v>
      </c>
      <c r="AX38" s="16" t="e">
        <f>IF('VARIABLE COSTS'!$B$4&lt;&gt;"",0,IF(AND((COLUMN()-1)&gt;='VARIABLE COSTS'!$E$7,(COLUMN()-1)&lt;='VARIABLE COSTS'!$F$7),'VARIABLE COSTS'!$L$7,0))</f>
        <v>#N/A</v>
      </c>
      <c r="AY38" s="16" t="e">
        <f>IF('VARIABLE COSTS'!$B$4&lt;&gt;"",0,IF(AND((COLUMN()-1)&gt;='VARIABLE COSTS'!$E$7,(COLUMN()-1)&lt;='VARIABLE COSTS'!$F$7),'VARIABLE COSTS'!$L$7,0))</f>
        <v>#N/A</v>
      </c>
      <c r="AZ38" s="16" t="e">
        <f>IF('VARIABLE COSTS'!$B$4&lt;&gt;"",0,IF(AND((COLUMN()-1)&gt;='VARIABLE COSTS'!$E$7,(COLUMN()-1)&lt;='VARIABLE COSTS'!$F$7),'VARIABLE COSTS'!$L$7,0))</f>
        <v>#N/A</v>
      </c>
      <c r="BA38" s="16" t="e">
        <f>IF('VARIABLE COSTS'!$B$4&lt;&gt;"",0,IF(AND((COLUMN()-1)&gt;='VARIABLE COSTS'!$E$7,(COLUMN()-1)&lt;='VARIABLE COSTS'!$F$7),'VARIABLE COSTS'!$L$7,0))</f>
        <v>#N/A</v>
      </c>
    </row>
    <row r="39" spans="1:53" x14ac:dyDescent="0.35">
      <c r="A39" s="38" t="s">
        <v>308</v>
      </c>
      <c r="B39" s="16" t="e">
        <f>IF('VARIABLE COSTS'!$B$4&lt;&gt;"",0,IF(AND((COLUMN()-1)&gt;='VARIABLE COSTS'!$E$8,(COLUMN()-1)&lt;='VARIABLE COSTS'!$F$8),'VARIABLE COSTS'!$L$8,0))</f>
        <v>#N/A</v>
      </c>
      <c r="C39" s="16" t="e">
        <f>IF('VARIABLE COSTS'!$B$4&lt;&gt;"",0,IF(AND((COLUMN()-1)&gt;='VARIABLE COSTS'!$E$8,(COLUMN()-1)&lt;='VARIABLE COSTS'!$F$8),'VARIABLE COSTS'!$L$8,0))</f>
        <v>#N/A</v>
      </c>
      <c r="D39" s="16" t="e">
        <f>IF('VARIABLE COSTS'!$B$4&lt;&gt;"",0,IF(AND((COLUMN()-1)&gt;='VARIABLE COSTS'!$E$8,(COLUMN()-1)&lt;='VARIABLE COSTS'!$F$8),'VARIABLE COSTS'!$L$8,0))</f>
        <v>#N/A</v>
      </c>
      <c r="E39" s="16" t="e">
        <f>IF('VARIABLE COSTS'!$B$4&lt;&gt;"",0,IF(AND((COLUMN()-1)&gt;='VARIABLE COSTS'!$E$8,(COLUMN()-1)&lt;='VARIABLE COSTS'!$F$8),'VARIABLE COSTS'!$L$8,0))</f>
        <v>#N/A</v>
      </c>
      <c r="F39" s="16" t="e">
        <f>IF('VARIABLE COSTS'!$B$4&lt;&gt;"",0,IF(AND((COLUMN()-1)&gt;='VARIABLE COSTS'!$E$8,(COLUMN()-1)&lt;='VARIABLE COSTS'!$F$8),'VARIABLE COSTS'!$L$8,0))</f>
        <v>#N/A</v>
      </c>
      <c r="G39" s="16" t="e">
        <f>IF('VARIABLE COSTS'!$B$4&lt;&gt;"",0,IF(AND((COLUMN()-1)&gt;='VARIABLE COSTS'!$E$8,(COLUMN()-1)&lt;='VARIABLE COSTS'!$F$8),'VARIABLE COSTS'!$L$8,0))</f>
        <v>#N/A</v>
      </c>
      <c r="H39" s="16" t="e">
        <f>IF('VARIABLE COSTS'!$B$4&lt;&gt;"",0,IF(AND((COLUMN()-1)&gt;='VARIABLE COSTS'!$E$8,(COLUMN()-1)&lt;='VARIABLE COSTS'!$F$8),'VARIABLE COSTS'!$L$8,0))</f>
        <v>#N/A</v>
      </c>
      <c r="I39" s="16" t="e">
        <f>IF('VARIABLE COSTS'!$B$4&lt;&gt;"",0,IF(AND((COLUMN()-1)&gt;='VARIABLE COSTS'!$E$8,(COLUMN()-1)&lt;='VARIABLE COSTS'!$F$8),'VARIABLE COSTS'!$L$8,0))</f>
        <v>#N/A</v>
      </c>
      <c r="J39" s="16" t="e">
        <f>IF('VARIABLE COSTS'!$B$4&lt;&gt;"",0,IF(AND((COLUMN()-1)&gt;='VARIABLE COSTS'!$E$8,(COLUMN()-1)&lt;='VARIABLE COSTS'!$F$8),'VARIABLE COSTS'!$L$8,0))</f>
        <v>#N/A</v>
      </c>
      <c r="K39" s="16" t="e">
        <f>IF('VARIABLE COSTS'!$B$4&lt;&gt;"",0,IF(AND((COLUMN()-1)&gt;='VARIABLE COSTS'!$E$8,(COLUMN()-1)&lt;='VARIABLE COSTS'!$F$8),'VARIABLE COSTS'!$L$8,0))</f>
        <v>#N/A</v>
      </c>
      <c r="L39" s="16" t="e">
        <f>IF('VARIABLE COSTS'!$B$4&lt;&gt;"",0,IF(AND((COLUMN()-1)&gt;='VARIABLE COSTS'!$E$8,(COLUMN()-1)&lt;='VARIABLE COSTS'!$F$8),'VARIABLE COSTS'!$L$8,0))</f>
        <v>#N/A</v>
      </c>
      <c r="M39" s="16" t="e">
        <f>IF('VARIABLE COSTS'!$B$4&lt;&gt;"",0,IF(AND((COLUMN()-1)&gt;='VARIABLE COSTS'!$E$8,(COLUMN()-1)&lt;='VARIABLE COSTS'!$F$8),'VARIABLE COSTS'!$L$8,0))</f>
        <v>#N/A</v>
      </c>
      <c r="N39" s="16" t="e">
        <f>IF('VARIABLE COSTS'!$B$4&lt;&gt;"",0,IF(AND((COLUMN()-1)&gt;='VARIABLE COSTS'!$E$8,(COLUMN()-1)&lt;='VARIABLE COSTS'!$F$8),'VARIABLE COSTS'!$L$8,0))</f>
        <v>#N/A</v>
      </c>
      <c r="O39" s="16" t="e">
        <f>IF('VARIABLE COSTS'!$B$4&lt;&gt;"",0,IF(AND((COLUMN()-1)&gt;='VARIABLE COSTS'!$E$8,(COLUMN()-1)&lt;='VARIABLE COSTS'!$F$8),'VARIABLE COSTS'!$L$8,0))</f>
        <v>#N/A</v>
      </c>
      <c r="P39" s="16" t="e">
        <f>IF('VARIABLE COSTS'!$B$4&lt;&gt;"",0,IF(AND((COLUMN()-1)&gt;='VARIABLE COSTS'!$E$8,(COLUMN()-1)&lt;='VARIABLE COSTS'!$F$8),'VARIABLE COSTS'!$L$8,0))</f>
        <v>#N/A</v>
      </c>
      <c r="Q39" s="16" t="e">
        <f>IF('VARIABLE COSTS'!$B$4&lt;&gt;"",0,IF(AND((COLUMN()-1)&gt;='VARIABLE COSTS'!$E$8,(COLUMN()-1)&lt;='VARIABLE COSTS'!$F$8),'VARIABLE COSTS'!$L$8,0))</f>
        <v>#N/A</v>
      </c>
      <c r="R39" s="16" t="e">
        <f>IF('VARIABLE COSTS'!$B$4&lt;&gt;"",0,IF(AND((COLUMN()-1)&gt;='VARIABLE COSTS'!$E$8,(COLUMN()-1)&lt;='VARIABLE COSTS'!$F$8),'VARIABLE COSTS'!$L$8,0))</f>
        <v>#N/A</v>
      </c>
      <c r="S39" s="16" t="e">
        <f>IF('VARIABLE COSTS'!$B$4&lt;&gt;"",0,IF(AND((COLUMN()-1)&gt;='VARIABLE COSTS'!$E$8,(COLUMN()-1)&lt;='VARIABLE COSTS'!$F$8),'VARIABLE COSTS'!$L$8,0))</f>
        <v>#N/A</v>
      </c>
      <c r="T39" s="16" t="e">
        <f>IF('VARIABLE COSTS'!$B$4&lt;&gt;"",0,IF(AND((COLUMN()-1)&gt;='VARIABLE COSTS'!$E$8,(COLUMN()-1)&lt;='VARIABLE COSTS'!$F$8),'VARIABLE COSTS'!$L$8,0))</f>
        <v>#N/A</v>
      </c>
      <c r="U39" s="16" t="e">
        <f>IF('VARIABLE COSTS'!$B$4&lt;&gt;"",0,IF(AND((COLUMN()-1)&gt;='VARIABLE COSTS'!$E$8,(COLUMN()-1)&lt;='VARIABLE COSTS'!$F$8),'VARIABLE COSTS'!$L$8,0))</f>
        <v>#N/A</v>
      </c>
      <c r="V39" s="16" t="e">
        <f>IF('VARIABLE COSTS'!$B$4&lt;&gt;"",0,IF(AND((COLUMN()-1)&gt;='VARIABLE COSTS'!$E$8,(COLUMN()-1)&lt;='VARIABLE COSTS'!$F$8),'VARIABLE COSTS'!$L$8,0))</f>
        <v>#N/A</v>
      </c>
      <c r="W39" s="16" t="e">
        <f>IF('VARIABLE COSTS'!$B$4&lt;&gt;"",0,IF(AND((COLUMN()-1)&gt;='VARIABLE COSTS'!$E$8,(COLUMN()-1)&lt;='VARIABLE COSTS'!$F$8),'VARIABLE COSTS'!$L$8,0))</f>
        <v>#N/A</v>
      </c>
      <c r="X39" s="16" t="e">
        <f>IF('VARIABLE COSTS'!$B$4&lt;&gt;"",0,IF(AND((COLUMN()-1)&gt;='VARIABLE COSTS'!$E$8,(COLUMN()-1)&lt;='VARIABLE COSTS'!$F$8),'VARIABLE COSTS'!$L$8,0))</f>
        <v>#N/A</v>
      </c>
      <c r="Y39" s="16" t="e">
        <f>IF('VARIABLE COSTS'!$B$4&lt;&gt;"",0,IF(AND((COLUMN()-1)&gt;='VARIABLE COSTS'!$E$8,(COLUMN()-1)&lt;='VARIABLE COSTS'!$F$8),'VARIABLE COSTS'!$L$8,0))</f>
        <v>#N/A</v>
      </c>
      <c r="Z39" s="16" t="e">
        <f>IF('VARIABLE COSTS'!$B$4&lt;&gt;"",0,IF(AND((COLUMN()-1)&gt;='VARIABLE COSTS'!$E$8,(COLUMN()-1)&lt;='VARIABLE COSTS'!$F$8),'VARIABLE COSTS'!$L$8,0))</f>
        <v>#N/A</v>
      </c>
      <c r="AA39" s="16" t="e">
        <f>IF('VARIABLE COSTS'!$B$4&lt;&gt;"",0,IF(AND((COLUMN()-1)&gt;='VARIABLE COSTS'!$E$8,(COLUMN()-1)&lt;='VARIABLE COSTS'!$F$8),'VARIABLE COSTS'!$L$8,0))</f>
        <v>#N/A</v>
      </c>
      <c r="AB39" s="16" t="e">
        <f>IF('VARIABLE COSTS'!$B$4&lt;&gt;"",0,IF(AND((COLUMN()-1)&gt;='VARIABLE COSTS'!$E$8,(COLUMN()-1)&lt;='VARIABLE COSTS'!$F$8),'VARIABLE COSTS'!$L$8,0))</f>
        <v>#N/A</v>
      </c>
      <c r="AC39" s="16" t="e">
        <f>IF('VARIABLE COSTS'!$B$4&lt;&gt;"",0,IF(AND((COLUMN()-1)&gt;='VARIABLE COSTS'!$E$8,(COLUMN()-1)&lt;='VARIABLE COSTS'!$F$8),'VARIABLE COSTS'!$L$8,0))</f>
        <v>#N/A</v>
      </c>
      <c r="AD39" s="16" t="e">
        <f>IF('VARIABLE COSTS'!$B$4&lt;&gt;"",0,IF(AND((COLUMN()-1)&gt;='VARIABLE COSTS'!$E$8,(COLUMN()-1)&lt;='VARIABLE COSTS'!$F$8),'VARIABLE COSTS'!$L$8,0))</f>
        <v>#N/A</v>
      </c>
      <c r="AE39" s="16" t="e">
        <f>IF('VARIABLE COSTS'!$B$4&lt;&gt;"",0,IF(AND((COLUMN()-1)&gt;='VARIABLE COSTS'!$E$8,(COLUMN()-1)&lt;='VARIABLE COSTS'!$F$8),'VARIABLE COSTS'!$L$8,0))</f>
        <v>#N/A</v>
      </c>
      <c r="AF39" s="16" t="e">
        <f>IF('VARIABLE COSTS'!$B$4&lt;&gt;"",0,IF(AND((COLUMN()-1)&gt;='VARIABLE COSTS'!$E$8,(COLUMN()-1)&lt;='VARIABLE COSTS'!$F$8),'VARIABLE COSTS'!$L$8,0))</f>
        <v>#N/A</v>
      </c>
      <c r="AG39" s="16" t="e">
        <f>IF('VARIABLE COSTS'!$B$4&lt;&gt;"",0,IF(AND((COLUMN()-1)&gt;='VARIABLE COSTS'!$E$8,(COLUMN()-1)&lt;='VARIABLE COSTS'!$F$8),'VARIABLE COSTS'!$L$8,0))</f>
        <v>#N/A</v>
      </c>
      <c r="AH39" s="16" t="e">
        <f>IF('VARIABLE COSTS'!$B$4&lt;&gt;"",0,IF(AND((COLUMN()-1)&gt;='VARIABLE COSTS'!$E$8,(COLUMN()-1)&lt;='VARIABLE COSTS'!$F$8),'VARIABLE COSTS'!$L$8,0))</f>
        <v>#N/A</v>
      </c>
      <c r="AI39" s="16" t="e">
        <f>IF('VARIABLE COSTS'!$B$4&lt;&gt;"",0,IF(AND((COLUMN()-1)&gt;='VARIABLE COSTS'!$E$8,(COLUMN()-1)&lt;='VARIABLE COSTS'!$F$8),'VARIABLE COSTS'!$L$8,0))</f>
        <v>#N/A</v>
      </c>
      <c r="AJ39" s="16" t="e">
        <f>IF('VARIABLE COSTS'!$B$4&lt;&gt;"",0,IF(AND((COLUMN()-1)&gt;='VARIABLE COSTS'!$E$8,(COLUMN()-1)&lt;='VARIABLE COSTS'!$F$8),'VARIABLE COSTS'!$L$8,0))</f>
        <v>#N/A</v>
      </c>
      <c r="AK39" s="16" t="e">
        <f>IF('VARIABLE COSTS'!$B$4&lt;&gt;"",0,IF(AND((COLUMN()-1)&gt;='VARIABLE COSTS'!$E$8,(COLUMN()-1)&lt;='VARIABLE COSTS'!$F$8),'VARIABLE COSTS'!$L$8,0))</f>
        <v>#N/A</v>
      </c>
      <c r="AL39" s="16" t="e">
        <f>IF('VARIABLE COSTS'!$B$4&lt;&gt;"",0,IF(AND((COLUMN()-1)&gt;='VARIABLE COSTS'!$E$8,(COLUMN()-1)&lt;='VARIABLE COSTS'!$F$8),'VARIABLE COSTS'!$L$8,0))</f>
        <v>#N/A</v>
      </c>
      <c r="AM39" s="16" t="e">
        <f>IF('VARIABLE COSTS'!$B$4&lt;&gt;"",0,IF(AND((COLUMN()-1)&gt;='VARIABLE COSTS'!$E$8,(COLUMN()-1)&lt;='VARIABLE COSTS'!$F$8),'VARIABLE COSTS'!$L$8,0))</f>
        <v>#N/A</v>
      </c>
      <c r="AN39" s="16" t="e">
        <f>IF('VARIABLE COSTS'!$B$4&lt;&gt;"",0,IF(AND((COLUMN()-1)&gt;='VARIABLE COSTS'!$E$8,(COLUMN()-1)&lt;='VARIABLE COSTS'!$F$8),'VARIABLE COSTS'!$L$8,0))</f>
        <v>#N/A</v>
      </c>
      <c r="AO39" s="16" t="e">
        <f>IF('VARIABLE COSTS'!$B$4&lt;&gt;"",0,IF(AND((COLUMN()-1)&gt;='VARIABLE COSTS'!$E$8,(COLUMN()-1)&lt;='VARIABLE COSTS'!$F$8),'VARIABLE COSTS'!$L$8,0))</f>
        <v>#N/A</v>
      </c>
      <c r="AP39" s="16" t="e">
        <f>IF('VARIABLE COSTS'!$B$4&lt;&gt;"",0,IF(AND((COLUMN()-1)&gt;='VARIABLE COSTS'!$E$8,(COLUMN()-1)&lt;='VARIABLE COSTS'!$F$8),'VARIABLE COSTS'!$L$8,0))</f>
        <v>#N/A</v>
      </c>
      <c r="AQ39" s="16" t="e">
        <f>IF('VARIABLE COSTS'!$B$4&lt;&gt;"",0,IF(AND((COLUMN()-1)&gt;='VARIABLE COSTS'!$E$8,(COLUMN()-1)&lt;='VARIABLE COSTS'!$F$8),'VARIABLE COSTS'!$L$8,0))</f>
        <v>#N/A</v>
      </c>
      <c r="AR39" s="16" t="e">
        <f>IF('VARIABLE COSTS'!$B$4&lt;&gt;"",0,IF(AND((COLUMN()-1)&gt;='VARIABLE COSTS'!$E$8,(COLUMN()-1)&lt;='VARIABLE COSTS'!$F$8),'VARIABLE COSTS'!$L$8,0))</f>
        <v>#N/A</v>
      </c>
      <c r="AS39" s="16" t="e">
        <f>IF('VARIABLE COSTS'!$B$4&lt;&gt;"",0,IF(AND((COLUMN()-1)&gt;='VARIABLE COSTS'!$E$8,(COLUMN()-1)&lt;='VARIABLE COSTS'!$F$8),'VARIABLE COSTS'!$L$8,0))</f>
        <v>#N/A</v>
      </c>
      <c r="AT39" s="16" t="e">
        <f>IF('VARIABLE COSTS'!$B$4&lt;&gt;"",0,IF(AND((COLUMN()-1)&gt;='VARIABLE COSTS'!$E$8,(COLUMN()-1)&lt;='VARIABLE COSTS'!$F$8),'VARIABLE COSTS'!$L$8,0))</f>
        <v>#N/A</v>
      </c>
      <c r="AU39" s="16" t="e">
        <f>IF('VARIABLE COSTS'!$B$4&lt;&gt;"",0,IF(AND((COLUMN()-1)&gt;='VARIABLE COSTS'!$E$8,(COLUMN()-1)&lt;='VARIABLE COSTS'!$F$8),'VARIABLE COSTS'!$L$8,0))</f>
        <v>#N/A</v>
      </c>
      <c r="AV39" s="16" t="e">
        <f>IF('VARIABLE COSTS'!$B$4&lt;&gt;"",0,IF(AND((COLUMN()-1)&gt;='VARIABLE COSTS'!$E$8,(COLUMN()-1)&lt;='VARIABLE COSTS'!$F$8),'VARIABLE COSTS'!$L$8,0))</f>
        <v>#N/A</v>
      </c>
      <c r="AW39" s="16" t="e">
        <f>IF('VARIABLE COSTS'!$B$4&lt;&gt;"",0,IF(AND((COLUMN()-1)&gt;='VARIABLE COSTS'!$E$8,(COLUMN()-1)&lt;='VARIABLE COSTS'!$F$8),'VARIABLE COSTS'!$L$8,0))</f>
        <v>#N/A</v>
      </c>
      <c r="AX39" s="16" t="e">
        <f>IF('VARIABLE COSTS'!$B$4&lt;&gt;"",0,IF(AND((COLUMN()-1)&gt;='VARIABLE COSTS'!$E$8,(COLUMN()-1)&lt;='VARIABLE COSTS'!$F$8),'VARIABLE COSTS'!$L$8,0))</f>
        <v>#N/A</v>
      </c>
      <c r="AY39" s="16" t="e">
        <f>IF('VARIABLE COSTS'!$B$4&lt;&gt;"",0,IF(AND((COLUMN()-1)&gt;='VARIABLE COSTS'!$E$8,(COLUMN()-1)&lt;='VARIABLE COSTS'!$F$8),'VARIABLE COSTS'!$L$8,0))</f>
        <v>#N/A</v>
      </c>
      <c r="AZ39" s="16" t="e">
        <f>IF('VARIABLE COSTS'!$B$4&lt;&gt;"",0,IF(AND((COLUMN()-1)&gt;='VARIABLE COSTS'!$E$8,(COLUMN()-1)&lt;='VARIABLE COSTS'!$F$8),'VARIABLE COSTS'!$L$8,0))</f>
        <v>#N/A</v>
      </c>
      <c r="BA39" s="16" t="e">
        <f>IF('VARIABLE COSTS'!$B$4&lt;&gt;"",0,IF(AND((COLUMN()-1)&gt;='VARIABLE COSTS'!$E$8,(COLUMN()-1)&lt;='VARIABLE COSTS'!$F$8),'VARIABLE COSTS'!$L$8,0))</f>
        <v>#N/A</v>
      </c>
    </row>
    <row r="40" spans="1:53" x14ac:dyDescent="0.35">
      <c r="A40" s="50" t="s">
        <v>310</v>
      </c>
      <c r="B40" s="67" t="str">
        <f>IF(AND((COLUMN()-1)&gt;='VARIABLE COSTS'!$E$9,(COLUMN()-1)&lt;='VARIABLE COSTS'!$F$9),'VARIABLE COSTS'!$L$9,0)</f>
        <v/>
      </c>
      <c r="C40" s="67" t="str">
        <f>IF(AND((COLUMN()-1)&gt;='VARIABLE COSTS'!$E$9,(COLUMN()-1)&lt;='VARIABLE COSTS'!$F$9),'VARIABLE COSTS'!$L$9,0)</f>
        <v/>
      </c>
      <c r="D40" s="67" t="str">
        <f>IF(AND((COLUMN()-1)&gt;='VARIABLE COSTS'!$E$9,(COLUMN()-1)&lt;='VARIABLE COSTS'!$F$9),'VARIABLE COSTS'!$L$9,0)</f>
        <v/>
      </c>
      <c r="E40" s="67" t="str">
        <f>IF(AND((COLUMN()-1)&gt;='VARIABLE COSTS'!$E$9,(COLUMN()-1)&lt;='VARIABLE COSTS'!$F$9),'VARIABLE COSTS'!$L$9,0)</f>
        <v/>
      </c>
      <c r="F40" s="67" t="str">
        <f>IF(AND((COLUMN()-1)&gt;='VARIABLE COSTS'!$E$9,(COLUMN()-1)&lt;='VARIABLE COSTS'!$F$9),'VARIABLE COSTS'!$L$9,0)</f>
        <v/>
      </c>
      <c r="G40" s="67" t="str">
        <f>IF(AND((COLUMN()-1)&gt;='VARIABLE COSTS'!$E$9,(COLUMN()-1)&lt;='VARIABLE COSTS'!$F$9),'VARIABLE COSTS'!$L$9,0)</f>
        <v/>
      </c>
      <c r="H40" s="67" t="str">
        <f>IF(AND((COLUMN()-1)&gt;='VARIABLE COSTS'!$E$9,(COLUMN()-1)&lt;='VARIABLE COSTS'!$F$9),'VARIABLE COSTS'!$L$9,0)</f>
        <v/>
      </c>
      <c r="I40" s="67" t="str">
        <f>IF(AND((COLUMN()-1)&gt;='VARIABLE COSTS'!$E$9,(COLUMN()-1)&lt;='VARIABLE COSTS'!$F$9),'VARIABLE COSTS'!$L$9,0)</f>
        <v/>
      </c>
      <c r="J40" s="67" t="str">
        <f>IF(AND((COLUMN()-1)&gt;='VARIABLE COSTS'!$E$9,(COLUMN()-1)&lt;='VARIABLE COSTS'!$F$9),'VARIABLE COSTS'!$L$9,0)</f>
        <v/>
      </c>
      <c r="K40" s="67" t="str">
        <f>IF(AND((COLUMN()-1)&gt;='VARIABLE COSTS'!$E$9,(COLUMN()-1)&lt;='VARIABLE COSTS'!$F$9),'VARIABLE COSTS'!$L$9,0)</f>
        <v/>
      </c>
      <c r="L40" s="67" t="str">
        <f>IF(AND((COLUMN()-1)&gt;='VARIABLE COSTS'!$E$9,(COLUMN()-1)&lt;='VARIABLE COSTS'!$F$9),'VARIABLE COSTS'!$L$9,0)</f>
        <v/>
      </c>
      <c r="M40" s="67" t="str">
        <f>IF(AND((COLUMN()-1)&gt;='VARIABLE COSTS'!$E$9,(COLUMN()-1)&lt;='VARIABLE COSTS'!$F$9),'VARIABLE COSTS'!$L$9,0)</f>
        <v/>
      </c>
      <c r="N40" s="67" t="str">
        <f>IF(AND((COLUMN()-1)&gt;='VARIABLE COSTS'!$E$9,(COLUMN()-1)&lt;='VARIABLE COSTS'!$F$9),'VARIABLE COSTS'!$L$9,0)</f>
        <v/>
      </c>
      <c r="O40" s="67" t="str">
        <f>IF(AND((COLUMN()-1)&gt;='VARIABLE COSTS'!$E$9,(COLUMN()-1)&lt;='VARIABLE COSTS'!$F$9),'VARIABLE COSTS'!$L$9,0)</f>
        <v/>
      </c>
      <c r="P40" s="67" t="str">
        <f>IF(AND((COLUMN()-1)&gt;='VARIABLE COSTS'!$E$9,(COLUMN()-1)&lt;='VARIABLE COSTS'!$F$9),'VARIABLE COSTS'!$L$9,0)</f>
        <v/>
      </c>
      <c r="Q40" s="67" t="str">
        <f>IF(AND((COLUMN()-1)&gt;='VARIABLE COSTS'!$E$9,(COLUMN()-1)&lt;='VARIABLE COSTS'!$F$9),'VARIABLE COSTS'!$L$9,0)</f>
        <v/>
      </c>
      <c r="R40" s="67" t="str">
        <f>IF(AND((COLUMN()-1)&gt;='VARIABLE COSTS'!$E$9,(COLUMN()-1)&lt;='VARIABLE COSTS'!$F$9),'VARIABLE COSTS'!$L$9,0)</f>
        <v/>
      </c>
      <c r="S40" s="67" t="str">
        <f>IF(AND((COLUMN()-1)&gt;='VARIABLE COSTS'!$E$9,(COLUMN()-1)&lt;='VARIABLE COSTS'!$F$9),'VARIABLE COSTS'!$L$9,0)</f>
        <v/>
      </c>
      <c r="T40" s="67" t="str">
        <f>IF(AND((COLUMN()-1)&gt;='VARIABLE COSTS'!$E$9,(COLUMN()-1)&lt;='VARIABLE COSTS'!$F$9),'VARIABLE COSTS'!$L$9,0)</f>
        <v/>
      </c>
      <c r="U40" s="67" t="str">
        <f>IF(AND((COLUMN()-1)&gt;='VARIABLE COSTS'!$E$9,(COLUMN()-1)&lt;='VARIABLE COSTS'!$F$9),'VARIABLE COSTS'!$L$9,0)</f>
        <v/>
      </c>
      <c r="V40" s="67" t="str">
        <f>IF(AND((COLUMN()-1)&gt;='VARIABLE COSTS'!$E$9,(COLUMN()-1)&lt;='VARIABLE COSTS'!$F$9),'VARIABLE COSTS'!$L$9,0)</f>
        <v/>
      </c>
      <c r="W40" s="67" t="str">
        <f>IF(AND((COLUMN()-1)&gt;='VARIABLE COSTS'!$E$9,(COLUMN()-1)&lt;='VARIABLE COSTS'!$F$9),'VARIABLE COSTS'!$L$9,0)</f>
        <v/>
      </c>
      <c r="X40" s="67" t="str">
        <f>IF(AND((COLUMN()-1)&gt;='VARIABLE COSTS'!$E$9,(COLUMN()-1)&lt;='VARIABLE COSTS'!$F$9),'VARIABLE COSTS'!$L$9,0)</f>
        <v/>
      </c>
      <c r="Y40" s="67" t="str">
        <f>IF(AND((COLUMN()-1)&gt;='VARIABLE COSTS'!$E$9,(COLUMN()-1)&lt;='VARIABLE COSTS'!$F$9),'VARIABLE COSTS'!$L$9,0)</f>
        <v/>
      </c>
      <c r="Z40" s="67" t="str">
        <f>IF(AND((COLUMN()-1)&gt;='VARIABLE COSTS'!$E$9,(COLUMN()-1)&lt;='VARIABLE COSTS'!$F$9),'VARIABLE COSTS'!$L$9,0)</f>
        <v/>
      </c>
      <c r="AA40" s="67" t="str">
        <f>IF(AND((COLUMN()-1)&gt;='VARIABLE COSTS'!$E$9,(COLUMN()-1)&lt;='VARIABLE COSTS'!$F$9),'VARIABLE COSTS'!$L$9,0)</f>
        <v/>
      </c>
      <c r="AB40" s="67" t="str">
        <f>IF(AND((COLUMN()-1)&gt;='VARIABLE COSTS'!$E$9,(COLUMN()-1)&lt;='VARIABLE COSTS'!$F$9),'VARIABLE COSTS'!$L$9,0)</f>
        <v/>
      </c>
      <c r="AC40" s="67" t="str">
        <f>IF(AND((COLUMN()-1)&gt;='VARIABLE COSTS'!$E$9,(COLUMN()-1)&lt;='VARIABLE COSTS'!$F$9),'VARIABLE COSTS'!$L$9,0)</f>
        <v/>
      </c>
      <c r="AD40" s="67" t="str">
        <f>IF(AND((COLUMN()-1)&gt;='VARIABLE COSTS'!$E$9,(COLUMN()-1)&lt;='VARIABLE COSTS'!$F$9),'VARIABLE COSTS'!$L$9,0)</f>
        <v/>
      </c>
      <c r="AE40" s="67" t="str">
        <f>IF(AND((COLUMN()-1)&gt;='VARIABLE COSTS'!$E$9,(COLUMN()-1)&lt;='VARIABLE COSTS'!$F$9),'VARIABLE COSTS'!$L$9,0)</f>
        <v/>
      </c>
      <c r="AF40" s="67" t="str">
        <f>IF(AND((COLUMN()-1)&gt;='VARIABLE COSTS'!$E$9,(COLUMN()-1)&lt;='VARIABLE COSTS'!$F$9),'VARIABLE COSTS'!$L$9,0)</f>
        <v/>
      </c>
      <c r="AG40" s="67" t="str">
        <f>IF(AND((COLUMN()-1)&gt;='VARIABLE COSTS'!$E$9,(COLUMN()-1)&lt;='VARIABLE COSTS'!$F$9),'VARIABLE COSTS'!$L$9,0)</f>
        <v/>
      </c>
      <c r="AH40" s="67" t="str">
        <f>IF(AND((COLUMN()-1)&gt;='VARIABLE COSTS'!$E$9,(COLUMN()-1)&lt;='VARIABLE COSTS'!$F$9),'VARIABLE COSTS'!$L$9,0)</f>
        <v/>
      </c>
      <c r="AI40" s="67" t="str">
        <f>IF(AND((COLUMN()-1)&gt;='VARIABLE COSTS'!$E$9,(COLUMN()-1)&lt;='VARIABLE COSTS'!$F$9),'VARIABLE COSTS'!$L$9,0)</f>
        <v/>
      </c>
      <c r="AJ40" s="67" t="str">
        <f>IF(AND((COLUMN()-1)&gt;='VARIABLE COSTS'!$E$9,(COLUMN()-1)&lt;='VARIABLE COSTS'!$F$9),'VARIABLE COSTS'!$L$9,0)</f>
        <v/>
      </c>
      <c r="AK40" s="67" t="str">
        <f>IF(AND((COLUMN()-1)&gt;='VARIABLE COSTS'!$E$9,(COLUMN()-1)&lt;='VARIABLE COSTS'!$F$9),'VARIABLE COSTS'!$L$9,0)</f>
        <v/>
      </c>
      <c r="AL40" s="67" t="str">
        <f>IF(AND((COLUMN()-1)&gt;='VARIABLE COSTS'!$E$9,(COLUMN()-1)&lt;='VARIABLE COSTS'!$F$9),'VARIABLE COSTS'!$L$9,0)</f>
        <v/>
      </c>
      <c r="AM40" s="67" t="str">
        <f>IF(AND((COLUMN()-1)&gt;='VARIABLE COSTS'!$E$9,(COLUMN()-1)&lt;='VARIABLE COSTS'!$F$9),'VARIABLE COSTS'!$L$9,0)</f>
        <v/>
      </c>
      <c r="AN40" s="67" t="str">
        <f>IF(AND((COLUMN()-1)&gt;='VARIABLE COSTS'!$E$9,(COLUMN()-1)&lt;='VARIABLE COSTS'!$F$9),'VARIABLE COSTS'!$L$9,0)</f>
        <v/>
      </c>
      <c r="AO40" s="67" t="str">
        <f>IF(AND((COLUMN()-1)&gt;='VARIABLE COSTS'!$E$9,(COLUMN()-1)&lt;='VARIABLE COSTS'!$F$9),'VARIABLE COSTS'!$L$9,0)</f>
        <v/>
      </c>
      <c r="AP40" s="67" t="str">
        <f>IF(AND((COLUMN()-1)&gt;='VARIABLE COSTS'!$E$9,(COLUMN()-1)&lt;='VARIABLE COSTS'!$F$9),'VARIABLE COSTS'!$L$9,0)</f>
        <v/>
      </c>
      <c r="AQ40" s="67" t="str">
        <f>IF(AND((COLUMN()-1)&gt;='VARIABLE COSTS'!$E$9,(COLUMN()-1)&lt;='VARIABLE COSTS'!$F$9),'VARIABLE COSTS'!$L$9,0)</f>
        <v/>
      </c>
      <c r="AR40" s="67" t="str">
        <f>IF(AND((COLUMN()-1)&gt;='VARIABLE COSTS'!$E$9,(COLUMN()-1)&lt;='VARIABLE COSTS'!$F$9),'VARIABLE COSTS'!$L$9,0)</f>
        <v/>
      </c>
      <c r="AS40" s="67" t="str">
        <f>IF(AND((COLUMN()-1)&gt;='VARIABLE COSTS'!$E$9,(COLUMN()-1)&lt;='VARIABLE COSTS'!$F$9),'VARIABLE COSTS'!$L$9,0)</f>
        <v/>
      </c>
      <c r="AT40" s="67" t="str">
        <f>IF(AND((COLUMN()-1)&gt;='VARIABLE COSTS'!$E$9,(COLUMN()-1)&lt;='VARIABLE COSTS'!$F$9),'VARIABLE COSTS'!$L$9,0)</f>
        <v/>
      </c>
      <c r="AU40" s="67" t="str">
        <f>IF(AND((COLUMN()-1)&gt;='VARIABLE COSTS'!$E$9,(COLUMN()-1)&lt;='VARIABLE COSTS'!$F$9),'VARIABLE COSTS'!$L$9,0)</f>
        <v/>
      </c>
      <c r="AV40" s="67" t="str">
        <f>IF(AND((COLUMN()-1)&gt;='VARIABLE COSTS'!$E$9,(COLUMN()-1)&lt;='VARIABLE COSTS'!$F$9),'VARIABLE COSTS'!$L$9,0)</f>
        <v/>
      </c>
      <c r="AW40" s="67" t="str">
        <f>IF(AND((COLUMN()-1)&gt;='VARIABLE COSTS'!$E$9,(COLUMN()-1)&lt;='VARIABLE COSTS'!$F$9),'VARIABLE COSTS'!$L$9,0)</f>
        <v/>
      </c>
      <c r="AX40" s="67" t="str">
        <f>IF(AND((COLUMN()-1)&gt;='VARIABLE COSTS'!$E$9,(COLUMN()-1)&lt;='VARIABLE COSTS'!$F$9),'VARIABLE COSTS'!$L$9,0)</f>
        <v/>
      </c>
      <c r="AY40" s="67" t="str">
        <f>IF(AND((COLUMN()-1)&gt;='VARIABLE COSTS'!$E$9,(COLUMN()-1)&lt;='VARIABLE COSTS'!$F$9),'VARIABLE COSTS'!$L$9,0)</f>
        <v/>
      </c>
      <c r="AZ40" s="67" t="str">
        <f>IF(AND((COLUMN()-1)&gt;='VARIABLE COSTS'!$E$9,(COLUMN()-1)&lt;='VARIABLE COSTS'!$F$9),'VARIABLE COSTS'!$L$9,0)</f>
        <v/>
      </c>
      <c r="BA40" s="67" t="str">
        <f>IF(AND((COLUMN()-1)&gt;='VARIABLE COSTS'!$E$9,(COLUMN()-1)&lt;='VARIABLE COSTS'!$F$9),'VARIABLE COSTS'!$L$9,0)</f>
        <v/>
      </c>
    </row>
    <row r="41" spans="1:53" x14ac:dyDescent="0.35">
      <c r="A41" s="38" t="s">
        <v>311</v>
      </c>
      <c r="B41" s="16" t="e">
        <f>IF('VARIABLE COSTS'!$B$9&lt;&gt;"",0,IF(AND((COLUMN()-1)&gt;='VARIABLE COSTS'!$E$10,(COLUMN()-1)&lt;='VARIABLE COSTS'!$F$10),'VARIABLE COSTS'!$L$10,0))</f>
        <v>#N/A</v>
      </c>
      <c r="C41" s="16" t="e">
        <f>IF('VARIABLE COSTS'!$B$9&lt;&gt;"",0,IF(AND((COLUMN()-1)&gt;='VARIABLE COSTS'!$E$10,(COLUMN()-1)&lt;='VARIABLE COSTS'!$F$10),'VARIABLE COSTS'!$L$10,0))</f>
        <v>#N/A</v>
      </c>
      <c r="D41" s="16" t="e">
        <f>IF('VARIABLE COSTS'!$B$9&lt;&gt;"",0,IF(AND((COLUMN()-1)&gt;='VARIABLE COSTS'!$E$10,(COLUMN()-1)&lt;='VARIABLE COSTS'!$F$10),'VARIABLE COSTS'!$L$10,0))</f>
        <v>#N/A</v>
      </c>
      <c r="E41" s="16" t="e">
        <f>IF('VARIABLE COSTS'!$B$9&lt;&gt;"",0,IF(AND((COLUMN()-1)&gt;='VARIABLE COSTS'!$E$10,(COLUMN()-1)&lt;='VARIABLE COSTS'!$F$10),'VARIABLE COSTS'!$L$10,0))</f>
        <v>#N/A</v>
      </c>
      <c r="F41" s="16" t="e">
        <f>IF('VARIABLE COSTS'!$B$9&lt;&gt;"",0,IF(AND((COLUMN()-1)&gt;='VARIABLE COSTS'!$E$10,(COLUMN()-1)&lt;='VARIABLE COSTS'!$F$10),'VARIABLE COSTS'!$L$10,0))</f>
        <v>#N/A</v>
      </c>
      <c r="G41" s="16" t="e">
        <f>IF('VARIABLE COSTS'!$B$9&lt;&gt;"",0,IF(AND((COLUMN()-1)&gt;='VARIABLE COSTS'!$E$10,(COLUMN()-1)&lt;='VARIABLE COSTS'!$F$10),'VARIABLE COSTS'!$L$10,0))</f>
        <v>#N/A</v>
      </c>
      <c r="H41" s="16" t="e">
        <f>IF('VARIABLE COSTS'!$B$9&lt;&gt;"",0,IF(AND((COLUMN()-1)&gt;='VARIABLE COSTS'!$E$10,(COLUMN()-1)&lt;='VARIABLE COSTS'!$F$10),'VARIABLE COSTS'!$L$10,0))</f>
        <v>#N/A</v>
      </c>
      <c r="I41" s="16" t="e">
        <f>IF('VARIABLE COSTS'!$B$9&lt;&gt;"",0,IF(AND((COLUMN()-1)&gt;='VARIABLE COSTS'!$E$10,(COLUMN()-1)&lt;='VARIABLE COSTS'!$F$10),'VARIABLE COSTS'!$L$10,0))</f>
        <v>#N/A</v>
      </c>
      <c r="J41" s="16" t="e">
        <f>IF('VARIABLE COSTS'!$B$9&lt;&gt;"",0,IF(AND((COLUMN()-1)&gt;='VARIABLE COSTS'!$E$10,(COLUMN()-1)&lt;='VARIABLE COSTS'!$F$10),'VARIABLE COSTS'!$L$10,0))</f>
        <v>#N/A</v>
      </c>
      <c r="K41" s="16" t="e">
        <f>IF('VARIABLE COSTS'!$B$9&lt;&gt;"",0,IF(AND((COLUMN()-1)&gt;='VARIABLE COSTS'!$E$10,(COLUMN()-1)&lt;='VARIABLE COSTS'!$F$10),'VARIABLE COSTS'!$L$10,0))</f>
        <v>#N/A</v>
      </c>
      <c r="L41" s="16" t="e">
        <f>IF('VARIABLE COSTS'!$B$9&lt;&gt;"",0,IF(AND((COLUMN()-1)&gt;='VARIABLE COSTS'!$E$10,(COLUMN()-1)&lt;='VARIABLE COSTS'!$F$10),'VARIABLE COSTS'!$L$10,0))</f>
        <v>#N/A</v>
      </c>
      <c r="M41" s="16" t="e">
        <f>IF('VARIABLE COSTS'!$B$9&lt;&gt;"",0,IF(AND((COLUMN()-1)&gt;='VARIABLE COSTS'!$E$10,(COLUMN()-1)&lt;='VARIABLE COSTS'!$F$10),'VARIABLE COSTS'!$L$10,0))</f>
        <v>#N/A</v>
      </c>
      <c r="N41" s="16" t="e">
        <f>IF('VARIABLE COSTS'!$B$9&lt;&gt;"",0,IF(AND((COLUMN()-1)&gt;='VARIABLE COSTS'!$E$10,(COLUMN()-1)&lt;='VARIABLE COSTS'!$F$10),'VARIABLE COSTS'!$L$10,0))</f>
        <v>#N/A</v>
      </c>
      <c r="O41" s="16" t="e">
        <f>IF('VARIABLE COSTS'!$B$9&lt;&gt;"",0,IF(AND((COLUMN()-1)&gt;='VARIABLE COSTS'!$E$10,(COLUMN()-1)&lt;='VARIABLE COSTS'!$F$10),'VARIABLE COSTS'!$L$10,0))</f>
        <v>#N/A</v>
      </c>
      <c r="P41" s="16" t="e">
        <f>IF('VARIABLE COSTS'!$B$9&lt;&gt;"",0,IF(AND((COLUMN()-1)&gt;='VARIABLE COSTS'!$E$10,(COLUMN()-1)&lt;='VARIABLE COSTS'!$F$10),'VARIABLE COSTS'!$L$10,0))</f>
        <v>#N/A</v>
      </c>
      <c r="Q41" s="16" t="e">
        <f>IF('VARIABLE COSTS'!$B$9&lt;&gt;"",0,IF(AND((COLUMN()-1)&gt;='VARIABLE COSTS'!$E$10,(COLUMN()-1)&lt;='VARIABLE COSTS'!$F$10),'VARIABLE COSTS'!$L$10,0))</f>
        <v>#N/A</v>
      </c>
      <c r="R41" s="16" t="e">
        <f>IF('VARIABLE COSTS'!$B$9&lt;&gt;"",0,IF(AND((COLUMN()-1)&gt;='VARIABLE COSTS'!$E$10,(COLUMN()-1)&lt;='VARIABLE COSTS'!$F$10),'VARIABLE COSTS'!$L$10,0))</f>
        <v>#N/A</v>
      </c>
      <c r="S41" s="16" t="e">
        <f>IF('VARIABLE COSTS'!$B$9&lt;&gt;"",0,IF(AND((COLUMN()-1)&gt;='VARIABLE COSTS'!$E$10,(COLUMN()-1)&lt;='VARIABLE COSTS'!$F$10),'VARIABLE COSTS'!$L$10,0))</f>
        <v>#N/A</v>
      </c>
      <c r="T41" s="16" t="e">
        <f>IF('VARIABLE COSTS'!$B$9&lt;&gt;"",0,IF(AND((COLUMN()-1)&gt;='VARIABLE COSTS'!$E$10,(COLUMN()-1)&lt;='VARIABLE COSTS'!$F$10),'VARIABLE COSTS'!$L$10,0))</f>
        <v>#N/A</v>
      </c>
      <c r="U41" s="16" t="e">
        <f>IF('VARIABLE COSTS'!$B$9&lt;&gt;"",0,IF(AND((COLUMN()-1)&gt;='VARIABLE COSTS'!$E$10,(COLUMN()-1)&lt;='VARIABLE COSTS'!$F$10),'VARIABLE COSTS'!$L$10,0))</f>
        <v>#N/A</v>
      </c>
      <c r="V41" s="16" t="e">
        <f>IF('VARIABLE COSTS'!$B$9&lt;&gt;"",0,IF(AND((COLUMN()-1)&gt;='VARIABLE COSTS'!$E$10,(COLUMN()-1)&lt;='VARIABLE COSTS'!$F$10),'VARIABLE COSTS'!$L$10,0))</f>
        <v>#N/A</v>
      </c>
      <c r="W41" s="16" t="e">
        <f>IF('VARIABLE COSTS'!$B$9&lt;&gt;"",0,IF(AND((COLUMN()-1)&gt;='VARIABLE COSTS'!$E$10,(COLUMN()-1)&lt;='VARIABLE COSTS'!$F$10),'VARIABLE COSTS'!$L$10,0))</f>
        <v>#N/A</v>
      </c>
      <c r="X41" s="16" t="e">
        <f>IF('VARIABLE COSTS'!$B$9&lt;&gt;"",0,IF(AND((COLUMN()-1)&gt;='VARIABLE COSTS'!$E$10,(COLUMN()-1)&lt;='VARIABLE COSTS'!$F$10),'VARIABLE COSTS'!$L$10,0))</f>
        <v>#N/A</v>
      </c>
      <c r="Y41" s="16" t="e">
        <f>IF('VARIABLE COSTS'!$B$9&lt;&gt;"",0,IF(AND((COLUMN()-1)&gt;='VARIABLE COSTS'!$E$10,(COLUMN()-1)&lt;='VARIABLE COSTS'!$F$10),'VARIABLE COSTS'!$L$10,0))</f>
        <v>#N/A</v>
      </c>
      <c r="Z41" s="16" t="e">
        <f>IF('VARIABLE COSTS'!$B$9&lt;&gt;"",0,IF(AND((COLUMN()-1)&gt;='VARIABLE COSTS'!$E$10,(COLUMN()-1)&lt;='VARIABLE COSTS'!$F$10),'VARIABLE COSTS'!$L$10,0))</f>
        <v>#N/A</v>
      </c>
      <c r="AA41" s="16" t="e">
        <f>IF('VARIABLE COSTS'!$B$9&lt;&gt;"",0,IF(AND((COLUMN()-1)&gt;='VARIABLE COSTS'!$E$10,(COLUMN()-1)&lt;='VARIABLE COSTS'!$F$10),'VARIABLE COSTS'!$L$10,0))</f>
        <v>#N/A</v>
      </c>
      <c r="AB41" s="16" t="e">
        <f>IF('VARIABLE COSTS'!$B$9&lt;&gt;"",0,IF(AND((COLUMN()-1)&gt;='VARIABLE COSTS'!$E$10,(COLUMN()-1)&lt;='VARIABLE COSTS'!$F$10),'VARIABLE COSTS'!$L$10,0))</f>
        <v>#N/A</v>
      </c>
      <c r="AC41" s="16" t="e">
        <f>IF('VARIABLE COSTS'!$B$9&lt;&gt;"",0,IF(AND((COLUMN()-1)&gt;='VARIABLE COSTS'!$E$10,(COLUMN()-1)&lt;='VARIABLE COSTS'!$F$10),'VARIABLE COSTS'!$L$10,0))</f>
        <v>#N/A</v>
      </c>
      <c r="AD41" s="16" t="e">
        <f>IF('VARIABLE COSTS'!$B$9&lt;&gt;"",0,IF(AND((COLUMN()-1)&gt;='VARIABLE COSTS'!$E$10,(COLUMN()-1)&lt;='VARIABLE COSTS'!$F$10),'VARIABLE COSTS'!$L$10,0))</f>
        <v>#N/A</v>
      </c>
      <c r="AE41" s="16" t="e">
        <f>IF('VARIABLE COSTS'!$B$9&lt;&gt;"",0,IF(AND((COLUMN()-1)&gt;='VARIABLE COSTS'!$E$10,(COLUMN()-1)&lt;='VARIABLE COSTS'!$F$10),'VARIABLE COSTS'!$L$10,0))</f>
        <v>#N/A</v>
      </c>
      <c r="AF41" s="16" t="e">
        <f>IF('VARIABLE COSTS'!$B$9&lt;&gt;"",0,IF(AND((COLUMN()-1)&gt;='VARIABLE COSTS'!$E$10,(COLUMN()-1)&lt;='VARIABLE COSTS'!$F$10),'VARIABLE COSTS'!$L$10,0))</f>
        <v>#N/A</v>
      </c>
      <c r="AG41" s="16" t="e">
        <f>IF('VARIABLE COSTS'!$B$9&lt;&gt;"",0,IF(AND((COLUMN()-1)&gt;='VARIABLE COSTS'!$E$10,(COLUMN()-1)&lt;='VARIABLE COSTS'!$F$10),'VARIABLE COSTS'!$L$10,0))</f>
        <v>#N/A</v>
      </c>
      <c r="AH41" s="16" t="e">
        <f>IF('VARIABLE COSTS'!$B$9&lt;&gt;"",0,IF(AND((COLUMN()-1)&gt;='VARIABLE COSTS'!$E$10,(COLUMN()-1)&lt;='VARIABLE COSTS'!$F$10),'VARIABLE COSTS'!$L$10,0))</f>
        <v>#N/A</v>
      </c>
      <c r="AI41" s="16" t="e">
        <f>IF('VARIABLE COSTS'!$B$9&lt;&gt;"",0,IF(AND((COLUMN()-1)&gt;='VARIABLE COSTS'!$E$10,(COLUMN()-1)&lt;='VARIABLE COSTS'!$F$10),'VARIABLE COSTS'!$L$10,0))</f>
        <v>#N/A</v>
      </c>
      <c r="AJ41" s="16" t="e">
        <f>IF('VARIABLE COSTS'!$B$9&lt;&gt;"",0,IF(AND((COLUMN()-1)&gt;='VARIABLE COSTS'!$E$10,(COLUMN()-1)&lt;='VARIABLE COSTS'!$F$10),'VARIABLE COSTS'!$L$10,0))</f>
        <v>#N/A</v>
      </c>
      <c r="AK41" s="16" t="e">
        <f>IF('VARIABLE COSTS'!$B$9&lt;&gt;"",0,IF(AND((COLUMN()-1)&gt;='VARIABLE COSTS'!$E$10,(COLUMN()-1)&lt;='VARIABLE COSTS'!$F$10),'VARIABLE COSTS'!$L$10,0))</f>
        <v>#N/A</v>
      </c>
      <c r="AL41" s="16" t="e">
        <f>IF('VARIABLE COSTS'!$B$9&lt;&gt;"",0,IF(AND((COLUMN()-1)&gt;='VARIABLE COSTS'!$E$10,(COLUMN()-1)&lt;='VARIABLE COSTS'!$F$10),'VARIABLE COSTS'!$L$10,0))</f>
        <v>#N/A</v>
      </c>
      <c r="AM41" s="16" t="e">
        <f>IF('VARIABLE COSTS'!$B$9&lt;&gt;"",0,IF(AND((COLUMN()-1)&gt;='VARIABLE COSTS'!$E$10,(COLUMN()-1)&lt;='VARIABLE COSTS'!$F$10),'VARIABLE COSTS'!$L$10,0))</f>
        <v>#N/A</v>
      </c>
      <c r="AN41" s="16" t="e">
        <f>IF('VARIABLE COSTS'!$B$9&lt;&gt;"",0,IF(AND((COLUMN()-1)&gt;='VARIABLE COSTS'!$E$10,(COLUMN()-1)&lt;='VARIABLE COSTS'!$F$10),'VARIABLE COSTS'!$L$10,0))</f>
        <v>#N/A</v>
      </c>
      <c r="AO41" s="16" t="e">
        <f>IF('VARIABLE COSTS'!$B$9&lt;&gt;"",0,IF(AND((COLUMN()-1)&gt;='VARIABLE COSTS'!$E$10,(COLUMN()-1)&lt;='VARIABLE COSTS'!$F$10),'VARIABLE COSTS'!$L$10,0))</f>
        <v>#N/A</v>
      </c>
      <c r="AP41" s="16" t="e">
        <f>IF('VARIABLE COSTS'!$B$9&lt;&gt;"",0,IF(AND((COLUMN()-1)&gt;='VARIABLE COSTS'!$E$10,(COLUMN()-1)&lt;='VARIABLE COSTS'!$F$10),'VARIABLE COSTS'!$L$10,0))</f>
        <v>#N/A</v>
      </c>
      <c r="AQ41" s="16" t="e">
        <f>IF('VARIABLE COSTS'!$B$9&lt;&gt;"",0,IF(AND((COLUMN()-1)&gt;='VARIABLE COSTS'!$E$10,(COLUMN()-1)&lt;='VARIABLE COSTS'!$F$10),'VARIABLE COSTS'!$L$10,0))</f>
        <v>#N/A</v>
      </c>
      <c r="AR41" s="16" t="e">
        <f>IF('VARIABLE COSTS'!$B$9&lt;&gt;"",0,IF(AND((COLUMN()-1)&gt;='VARIABLE COSTS'!$E$10,(COLUMN()-1)&lt;='VARIABLE COSTS'!$F$10),'VARIABLE COSTS'!$L$10,0))</f>
        <v>#N/A</v>
      </c>
      <c r="AS41" s="16" t="e">
        <f>IF('VARIABLE COSTS'!$B$9&lt;&gt;"",0,IF(AND((COLUMN()-1)&gt;='VARIABLE COSTS'!$E$10,(COLUMN()-1)&lt;='VARIABLE COSTS'!$F$10),'VARIABLE COSTS'!$L$10,0))</f>
        <v>#N/A</v>
      </c>
      <c r="AT41" s="16" t="e">
        <f>IF('VARIABLE COSTS'!$B$9&lt;&gt;"",0,IF(AND((COLUMN()-1)&gt;='VARIABLE COSTS'!$E$10,(COLUMN()-1)&lt;='VARIABLE COSTS'!$F$10),'VARIABLE COSTS'!$L$10,0))</f>
        <v>#N/A</v>
      </c>
      <c r="AU41" s="16" t="e">
        <f>IF('VARIABLE COSTS'!$B$9&lt;&gt;"",0,IF(AND((COLUMN()-1)&gt;='VARIABLE COSTS'!$E$10,(COLUMN()-1)&lt;='VARIABLE COSTS'!$F$10),'VARIABLE COSTS'!$L$10,0))</f>
        <v>#N/A</v>
      </c>
      <c r="AV41" s="16" t="e">
        <f>IF('VARIABLE COSTS'!$B$9&lt;&gt;"",0,IF(AND((COLUMN()-1)&gt;='VARIABLE COSTS'!$E$10,(COLUMN()-1)&lt;='VARIABLE COSTS'!$F$10),'VARIABLE COSTS'!$L$10,0))</f>
        <v>#N/A</v>
      </c>
      <c r="AW41" s="16" t="e">
        <f>IF('VARIABLE COSTS'!$B$9&lt;&gt;"",0,IF(AND((COLUMN()-1)&gt;='VARIABLE COSTS'!$E$10,(COLUMN()-1)&lt;='VARIABLE COSTS'!$F$10),'VARIABLE COSTS'!$L$10,0))</f>
        <v>#N/A</v>
      </c>
      <c r="AX41" s="16" t="e">
        <f>IF('VARIABLE COSTS'!$B$9&lt;&gt;"",0,IF(AND((COLUMN()-1)&gt;='VARIABLE COSTS'!$E$10,(COLUMN()-1)&lt;='VARIABLE COSTS'!$F$10),'VARIABLE COSTS'!$L$10,0))</f>
        <v>#N/A</v>
      </c>
      <c r="AY41" s="16" t="e">
        <f>IF('VARIABLE COSTS'!$B$9&lt;&gt;"",0,IF(AND((COLUMN()-1)&gt;='VARIABLE COSTS'!$E$10,(COLUMN()-1)&lt;='VARIABLE COSTS'!$F$10),'VARIABLE COSTS'!$L$10,0))</f>
        <v>#N/A</v>
      </c>
      <c r="AZ41" s="16" t="e">
        <f>IF('VARIABLE COSTS'!$B$9&lt;&gt;"",0,IF(AND((COLUMN()-1)&gt;='VARIABLE COSTS'!$E$10,(COLUMN()-1)&lt;='VARIABLE COSTS'!$F$10),'VARIABLE COSTS'!$L$10,0))</f>
        <v>#N/A</v>
      </c>
      <c r="BA41" s="16" t="e">
        <f>IF('VARIABLE COSTS'!$B$9&lt;&gt;"",0,IF(AND((COLUMN()-1)&gt;='VARIABLE COSTS'!$E$10,(COLUMN()-1)&lt;='VARIABLE COSTS'!$F$10),'VARIABLE COSTS'!$L$10,0))</f>
        <v>#N/A</v>
      </c>
    </row>
    <row r="42" spans="1:53" x14ac:dyDescent="0.35">
      <c r="A42" s="38" t="s">
        <v>313</v>
      </c>
      <c r="B42" s="16" t="e">
        <f>IF('VARIABLE COSTS'!$B$9&lt;&gt;"",0,IF(AND((COLUMN()-1)&gt;='VARIABLE COSTS'!$E$11,(COLUMN()-1)&lt;='VARIABLE COSTS'!$F$11),'VARIABLE COSTS'!$L$11,0))</f>
        <v>#N/A</v>
      </c>
      <c r="C42" s="16" t="e">
        <f>IF('VARIABLE COSTS'!$B$9&lt;&gt;"",0,IF(AND((COLUMN()-1)&gt;='VARIABLE COSTS'!$E$11,(COLUMN()-1)&lt;='VARIABLE COSTS'!$F$11),'VARIABLE COSTS'!$L$11,0))</f>
        <v>#N/A</v>
      </c>
      <c r="D42" s="16" t="e">
        <f>IF('VARIABLE COSTS'!$B$9&lt;&gt;"",0,IF(AND((COLUMN()-1)&gt;='VARIABLE COSTS'!$E$11,(COLUMN()-1)&lt;='VARIABLE COSTS'!$F$11),'VARIABLE COSTS'!$L$11,0))</f>
        <v>#N/A</v>
      </c>
      <c r="E42" s="16" t="e">
        <f>IF('VARIABLE COSTS'!$B$9&lt;&gt;"",0,IF(AND((COLUMN()-1)&gt;='VARIABLE COSTS'!$E$11,(COLUMN()-1)&lt;='VARIABLE COSTS'!$F$11),'VARIABLE COSTS'!$L$11,0))</f>
        <v>#N/A</v>
      </c>
      <c r="F42" s="16" t="e">
        <f>IF('VARIABLE COSTS'!$B$9&lt;&gt;"",0,IF(AND((COLUMN()-1)&gt;='VARIABLE COSTS'!$E$11,(COLUMN()-1)&lt;='VARIABLE COSTS'!$F$11),'VARIABLE COSTS'!$L$11,0))</f>
        <v>#N/A</v>
      </c>
      <c r="G42" s="16" t="e">
        <f>IF('VARIABLE COSTS'!$B$9&lt;&gt;"",0,IF(AND((COLUMN()-1)&gt;='VARIABLE COSTS'!$E$11,(COLUMN()-1)&lt;='VARIABLE COSTS'!$F$11),'VARIABLE COSTS'!$L$11,0))</f>
        <v>#N/A</v>
      </c>
      <c r="H42" s="16" t="e">
        <f>IF('VARIABLE COSTS'!$B$9&lt;&gt;"",0,IF(AND((COLUMN()-1)&gt;='VARIABLE COSTS'!$E$11,(COLUMN()-1)&lt;='VARIABLE COSTS'!$F$11),'VARIABLE COSTS'!$L$11,0))</f>
        <v>#N/A</v>
      </c>
      <c r="I42" s="16" t="e">
        <f>IF('VARIABLE COSTS'!$B$9&lt;&gt;"",0,IF(AND((COLUMN()-1)&gt;='VARIABLE COSTS'!$E$11,(COLUMN()-1)&lt;='VARIABLE COSTS'!$F$11),'VARIABLE COSTS'!$L$11,0))</f>
        <v>#N/A</v>
      </c>
      <c r="J42" s="16" t="e">
        <f>IF('VARIABLE COSTS'!$B$9&lt;&gt;"",0,IF(AND((COLUMN()-1)&gt;='VARIABLE COSTS'!$E$11,(COLUMN()-1)&lt;='VARIABLE COSTS'!$F$11),'VARIABLE COSTS'!$L$11,0))</f>
        <v>#N/A</v>
      </c>
      <c r="K42" s="16" t="e">
        <f>IF('VARIABLE COSTS'!$B$9&lt;&gt;"",0,IF(AND((COLUMN()-1)&gt;='VARIABLE COSTS'!$E$11,(COLUMN()-1)&lt;='VARIABLE COSTS'!$F$11),'VARIABLE COSTS'!$L$11,0))</f>
        <v>#N/A</v>
      </c>
      <c r="L42" s="16" t="e">
        <f>IF('VARIABLE COSTS'!$B$9&lt;&gt;"",0,IF(AND((COLUMN()-1)&gt;='VARIABLE COSTS'!$E$11,(COLUMN()-1)&lt;='VARIABLE COSTS'!$F$11),'VARIABLE COSTS'!$L$11,0))</f>
        <v>#N/A</v>
      </c>
      <c r="M42" s="16" t="e">
        <f>IF('VARIABLE COSTS'!$B$9&lt;&gt;"",0,IF(AND((COLUMN()-1)&gt;='VARIABLE COSTS'!$E$11,(COLUMN()-1)&lt;='VARIABLE COSTS'!$F$11),'VARIABLE COSTS'!$L$11,0))</f>
        <v>#N/A</v>
      </c>
      <c r="N42" s="16" t="e">
        <f>IF('VARIABLE COSTS'!$B$9&lt;&gt;"",0,IF(AND((COLUMN()-1)&gt;='VARIABLE COSTS'!$E$11,(COLUMN()-1)&lt;='VARIABLE COSTS'!$F$11),'VARIABLE COSTS'!$L$11,0))</f>
        <v>#N/A</v>
      </c>
      <c r="O42" s="16" t="e">
        <f>IF('VARIABLE COSTS'!$B$9&lt;&gt;"",0,IF(AND((COLUMN()-1)&gt;='VARIABLE COSTS'!$E$11,(COLUMN()-1)&lt;='VARIABLE COSTS'!$F$11),'VARIABLE COSTS'!$L$11,0))</f>
        <v>#N/A</v>
      </c>
      <c r="P42" s="16" t="e">
        <f>IF('VARIABLE COSTS'!$B$9&lt;&gt;"",0,IF(AND((COLUMN()-1)&gt;='VARIABLE COSTS'!$E$11,(COLUMN()-1)&lt;='VARIABLE COSTS'!$F$11),'VARIABLE COSTS'!$L$11,0))</f>
        <v>#N/A</v>
      </c>
      <c r="Q42" s="16" t="e">
        <f>IF('VARIABLE COSTS'!$B$9&lt;&gt;"",0,IF(AND((COLUMN()-1)&gt;='VARIABLE COSTS'!$E$11,(COLUMN()-1)&lt;='VARIABLE COSTS'!$F$11),'VARIABLE COSTS'!$L$11,0))</f>
        <v>#N/A</v>
      </c>
      <c r="R42" s="16" t="e">
        <f>IF('VARIABLE COSTS'!$B$9&lt;&gt;"",0,IF(AND((COLUMN()-1)&gt;='VARIABLE COSTS'!$E$11,(COLUMN()-1)&lt;='VARIABLE COSTS'!$F$11),'VARIABLE COSTS'!$L$11,0))</f>
        <v>#N/A</v>
      </c>
      <c r="S42" s="16" t="e">
        <f>IF('VARIABLE COSTS'!$B$9&lt;&gt;"",0,IF(AND((COLUMN()-1)&gt;='VARIABLE COSTS'!$E$11,(COLUMN()-1)&lt;='VARIABLE COSTS'!$F$11),'VARIABLE COSTS'!$L$11,0))</f>
        <v>#N/A</v>
      </c>
      <c r="T42" s="16" t="e">
        <f>IF('VARIABLE COSTS'!$B$9&lt;&gt;"",0,IF(AND((COLUMN()-1)&gt;='VARIABLE COSTS'!$E$11,(COLUMN()-1)&lt;='VARIABLE COSTS'!$F$11),'VARIABLE COSTS'!$L$11,0))</f>
        <v>#N/A</v>
      </c>
      <c r="U42" s="16" t="e">
        <f>IF('VARIABLE COSTS'!$B$9&lt;&gt;"",0,IF(AND((COLUMN()-1)&gt;='VARIABLE COSTS'!$E$11,(COLUMN()-1)&lt;='VARIABLE COSTS'!$F$11),'VARIABLE COSTS'!$L$11,0))</f>
        <v>#N/A</v>
      </c>
      <c r="V42" s="16" t="e">
        <f>IF('VARIABLE COSTS'!$B$9&lt;&gt;"",0,IF(AND((COLUMN()-1)&gt;='VARIABLE COSTS'!$E$11,(COLUMN()-1)&lt;='VARIABLE COSTS'!$F$11),'VARIABLE COSTS'!$L$11,0))</f>
        <v>#N/A</v>
      </c>
      <c r="W42" s="16" t="e">
        <f>IF('VARIABLE COSTS'!$B$9&lt;&gt;"",0,IF(AND((COLUMN()-1)&gt;='VARIABLE COSTS'!$E$11,(COLUMN()-1)&lt;='VARIABLE COSTS'!$F$11),'VARIABLE COSTS'!$L$11,0))</f>
        <v>#N/A</v>
      </c>
      <c r="X42" s="16" t="e">
        <f>IF('VARIABLE COSTS'!$B$9&lt;&gt;"",0,IF(AND((COLUMN()-1)&gt;='VARIABLE COSTS'!$E$11,(COLUMN()-1)&lt;='VARIABLE COSTS'!$F$11),'VARIABLE COSTS'!$L$11,0))</f>
        <v>#N/A</v>
      </c>
      <c r="Y42" s="16" t="e">
        <f>IF('VARIABLE COSTS'!$B$9&lt;&gt;"",0,IF(AND((COLUMN()-1)&gt;='VARIABLE COSTS'!$E$11,(COLUMN()-1)&lt;='VARIABLE COSTS'!$F$11),'VARIABLE COSTS'!$L$11,0))</f>
        <v>#N/A</v>
      </c>
      <c r="Z42" s="16" t="e">
        <f>IF('VARIABLE COSTS'!$B$9&lt;&gt;"",0,IF(AND((COLUMN()-1)&gt;='VARIABLE COSTS'!$E$11,(COLUMN()-1)&lt;='VARIABLE COSTS'!$F$11),'VARIABLE COSTS'!$L$11,0))</f>
        <v>#N/A</v>
      </c>
      <c r="AA42" s="16" t="e">
        <f>IF('VARIABLE COSTS'!$B$9&lt;&gt;"",0,IF(AND((COLUMN()-1)&gt;='VARIABLE COSTS'!$E$11,(COLUMN()-1)&lt;='VARIABLE COSTS'!$F$11),'VARIABLE COSTS'!$L$11,0))</f>
        <v>#N/A</v>
      </c>
      <c r="AB42" s="16" t="e">
        <f>IF('VARIABLE COSTS'!$B$9&lt;&gt;"",0,IF(AND((COLUMN()-1)&gt;='VARIABLE COSTS'!$E$11,(COLUMN()-1)&lt;='VARIABLE COSTS'!$F$11),'VARIABLE COSTS'!$L$11,0))</f>
        <v>#N/A</v>
      </c>
      <c r="AC42" s="16" t="e">
        <f>IF('VARIABLE COSTS'!$B$9&lt;&gt;"",0,IF(AND((COLUMN()-1)&gt;='VARIABLE COSTS'!$E$11,(COLUMN()-1)&lt;='VARIABLE COSTS'!$F$11),'VARIABLE COSTS'!$L$11,0))</f>
        <v>#N/A</v>
      </c>
      <c r="AD42" s="16" t="e">
        <f>IF('VARIABLE COSTS'!$B$9&lt;&gt;"",0,IF(AND((COLUMN()-1)&gt;='VARIABLE COSTS'!$E$11,(COLUMN()-1)&lt;='VARIABLE COSTS'!$F$11),'VARIABLE COSTS'!$L$11,0))</f>
        <v>#N/A</v>
      </c>
      <c r="AE42" s="16" t="e">
        <f>IF('VARIABLE COSTS'!$B$9&lt;&gt;"",0,IF(AND((COLUMN()-1)&gt;='VARIABLE COSTS'!$E$11,(COLUMN()-1)&lt;='VARIABLE COSTS'!$F$11),'VARIABLE COSTS'!$L$11,0))</f>
        <v>#N/A</v>
      </c>
      <c r="AF42" s="16" t="e">
        <f>IF('VARIABLE COSTS'!$B$9&lt;&gt;"",0,IF(AND((COLUMN()-1)&gt;='VARIABLE COSTS'!$E$11,(COLUMN()-1)&lt;='VARIABLE COSTS'!$F$11),'VARIABLE COSTS'!$L$11,0))</f>
        <v>#N/A</v>
      </c>
      <c r="AG42" s="16" t="e">
        <f>IF('VARIABLE COSTS'!$B$9&lt;&gt;"",0,IF(AND((COLUMN()-1)&gt;='VARIABLE COSTS'!$E$11,(COLUMN()-1)&lt;='VARIABLE COSTS'!$F$11),'VARIABLE COSTS'!$L$11,0))</f>
        <v>#N/A</v>
      </c>
      <c r="AH42" s="16" t="e">
        <f>IF('VARIABLE COSTS'!$B$9&lt;&gt;"",0,IF(AND((COLUMN()-1)&gt;='VARIABLE COSTS'!$E$11,(COLUMN()-1)&lt;='VARIABLE COSTS'!$F$11),'VARIABLE COSTS'!$L$11,0))</f>
        <v>#N/A</v>
      </c>
      <c r="AI42" s="16" t="e">
        <f>IF('VARIABLE COSTS'!$B$9&lt;&gt;"",0,IF(AND((COLUMN()-1)&gt;='VARIABLE COSTS'!$E$11,(COLUMN()-1)&lt;='VARIABLE COSTS'!$F$11),'VARIABLE COSTS'!$L$11,0))</f>
        <v>#N/A</v>
      </c>
      <c r="AJ42" s="16" t="e">
        <f>IF('VARIABLE COSTS'!$B$9&lt;&gt;"",0,IF(AND((COLUMN()-1)&gt;='VARIABLE COSTS'!$E$11,(COLUMN()-1)&lt;='VARIABLE COSTS'!$F$11),'VARIABLE COSTS'!$L$11,0))</f>
        <v>#N/A</v>
      </c>
      <c r="AK42" s="16" t="e">
        <f>IF('VARIABLE COSTS'!$B$9&lt;&gt;"",0,IF(AND((COLUMN()-1)&gt;='VARIABLE COSTS'!$E$11,(COLUMN()-1)&lt;='VARIABLE COSTS'!$F$11),'VARIABLE COSTS'!$L$11,0))</f>
        <v>#N/A</v>
      </c>
      <c r="AL42" s="16" t="e">
        <f>IF('VARIABLE COSTS'!$B$9&lt;&gt;"",0,IF(AND((COLUMN()-1)&gt;='VARIABLE COSTS'!$E$11,(COLUMN()-1)&lt;='VARIABLE COSTS'!$F$11),'VARIABLE COSTS'!$L$11,0))</f>
        <v>#N/A</v>
      </c>
      <c r="AM42" s="16" t="e">
        <f>IF('VARIABLE COSTS'!$B$9&lt;&gt;"",0,IF(AND((COLUMN()-1)&gt;='VARIABLE COSTS'!$E$11,(COLUMN()-1)&lt;='VARIABLE COSTS'!$F$11),'VARIABLE COSTS'!$L$11,0))</f>
        <v>#N/A</v>
      </c>
      <c r="AN42" s="16" t="e">
        <f>IF('VARIABLE COSTS'!$B$9&lt;&gt;"",0,IF(AND((COLUMN()-1)&gt;='VARIABLE COSTS'!$E$11,(COLUMN()-1)&lt;='VARIABLE COSTS'!$F$11),'VARIABLE COSTS'!$L$11,0))</f>
        <v>#N/A</v>
      </c>
      <c r="AO42" s="16" t="e">
        <f>IF('VARIABLE COSTS'!$B$9&lt;&gt;"",0,IF(AND((COLUMN()-1)&gt;='VARIABLE COSTS'!$E$11,(COLUMN()-1)&lt;='VARIABLE COSTS'!$F$11),'VARIABLE COSTS'!$L$11,0))</f>
        <v>#N/A</v>
      </c>
      <c r="AP42" s="16" t="e">
        <f>IF('VARIABLE COSTS'!$B$9&lt;&gt;"",0,IF(AND((COLUMN()-1)&gt;='VARIABLE COSTS'!$E$11,(COLUMN()-1)&lt;='VARIABLE COSTS'!$F$11),'VARIABLE COSTS'!$L$11,0))</f>
        <v>#N/A</v>
      </c>
      <c r="AQ42" s="16" t="e">
        <f>IF('VARIABLE COSTS'!$B$9&lt;&gt;"",0,IF(AND((COLUMN()-1)&gt;='VARIABLE COSTS'!$E$11,(COLUMN()-1)&lt;='VARIABLE COSTS'!$F$11),'VARIABLE COSTS'!$L$11,0))</f>
        <v>#N/A</v>
      </c>
      <c r="AR42" s="16" t="e">
        <f>IF('VARIABLE COSTS'!$B$9&lt;&gt;"",0,IF(AND((COLUMN()-1)&gt;='VARIABLE COSTS'!$E$11,(COLUMN()-1)&lt;='VARIABLE COSTS'!$F$11),'VARIABLE COSTS'!$L$11,0))</f>
        <v>#N/A</v>
      </c>
      <c r="AS42" s="16" t="e">
        <f>IF('VARIABLE COSTS'!$B$9&lt;&gt;"",0,IF(AND((COLUMN()-1)&gt;='VARIABLE COSTS'!$E$11,(COLUMN()-1)&lt;='VARIABLE COSTS'!$F$11),'VARIABLE COSTS'!$L$11,0))</f>
        <v>#N/A</v>
      </c>
      <c r="AT42" s="16" t="e">
        <f>IF('VARIABLE COSTS'!$B$9&lt;&gt;"",0,IF(AND((COLUMN()-1)&gt;='VARIABLE COSTS'!$E$11,(COLUMN()-1)&lt;='VARIABLE COSTS'!$F$11),'VARIABLE COSTS'!$L$11,0))</f>
        <v>#N/A</v>
      </c>
      <c r="AU42" s="16" t="e">
        <f>IF('VARIABLE COSTS'!$B$9&lt;&gt;"",0,IF(AND((COLUMN()-1)&gt;='VARIABLE COSTS'!$E$11,(COLUMN()-1)&lt;='VARIABLE COSTS'!$F$11),'VARIABLE COSTS'!$L$11,0))</f>
        <v>#N/A</v>
      </c>
      <c r="AV42" s="16" t="e">
        <f>IF('VARIABLE COSTS'!$B$9&lt;&gt;"",0,IF(AND((COLUMN()-1)&gt;='VARIABLE COSTS'!$E$11,(COLUMN()-1)&lt;='VARIABLE COSTS'!$F$11),'VARIABLE COSTS'!$L$11,0))</f>
        <v>#N/A</v>
      </c>
      <c r="AW42" s="16" t="e">
        <f>IF('VARIABLE COSTS'!$B$9&lt;&gt;"",0,IF(AND((COLUMN()-1)&gt;='VARIABLE COSTS'!$E$11,(COLUMN()-1)&lt;='VARIABLE COSTS'!$F$11),'VARIABLE COSTS'!$L$11,0))</f>
        <v>#N/A</v>
      </c>
      <c r="AX42" s="16" t="e">
        <f>IF('VARIABLE COSTS'!$B$9&lt;&gt;"",0,IF(AND((COLUMN()-1)&gt;='VARIABLE COSTS'!$E$11,(COLUMN()-1)&lt;='VARIABLE COSTS'!$F$11),'VARIABLE COSTS'!$L$11,0))</f>
        <v>#N/A</v>
      </c>
      <c r="AY42" s="16" t="e">
        <f>IF('VARIABLE COSTS'!$B$9&lt;&gt;"",0,IF(AND((COLUMN()-1)&gt;='VARIABLE COSTS'!$E$11,(COLUMN()-1)&lt;='VARIABLE COSTS'!$F$11),'VARIABLE COSTS'!$L$11,0))</f>
        <v>#N/A</v>
      </c>
      <c r="AZ42" s="16" t="e">
        <f>IF('VARIABLE COSTS'!$B$9&lt;&gt;"",0,IF(AND((COLUMN()-1)&gt;='VARIABLE COSTS'!$E$11,(COLUMN()-1)&lt;='VARIABLE COSTS'!$F$11),'VARIABLE COSTS'!$L$11,0))</f>
        <v>#N/A</v>
      </c>
      <c r="BA42" s="16" t="e">
        <f>IF('VARIABLE COSTS'!$B$9&lt;&gt;"",0,IF(AND((COLUMN()-1)&gt;='VARIABLE COSTS'!$E$11,(COLUMN()-1)&lt;='VARIABLE COSTS'!$F$11),'VARIABLE COSTS'!$L$11,0))</f>
        <v>#N/A</v>
      </c>
    </row>
    <row r="43" spans="1:53" x14ac:dyDescent="0.35">
      <c r="A43" s="50" t="s">
        <v>315</v>
      </c>
      <c r="B43" s="67" t="str">
        <f>IF(AND((COLUMN()-1)&gt;='VARIABLE COSTS'!$E$12,(COLUMN()-1)&lt;='VARIABLE COSTS'!$F$12),'VARIABLE COSTS'!$L$12,0)</f>
        <v/>
      </c>
      <c r="C43" s="67" t="str">
        <f>IF(AND((COLUMN()-1)&gt;='VARIABLE COSTS'!$E$12,(COLUMN()-1)&lt;='VARIABLE COSTS'!$F$12),'VARIABLE COSTS'!$L$12,0)</f>
        <v/>
      </c>
      <c r="D43" s="67" t="str">
        <f>IF(AND((COLUMN()-1)&gt;='VARIABLE COSTS'!$E$12,(COLUMN()-1)&lt;='VARIABLE COSTS'!$F$12),'VARIABLE COSTS'!$L$12,0)</f>
        <v/>
      </c>
      <c r="E43" s="67" t="str">
        <f>IF(AND((COLUMN()-1)&gt;='VARIABLE COSTS'!$E$12,(COLUMN()-1)&lt;='VARIABLE COSTS'!$F$12),'VARIABLE COSTS'!$L$12,0)</f>
        <v/>
      </c>
      <c r="F43" s="67" t="str">
        <f>IF(AND((COLUMN()-1)&gt;='VARIABLE COSTS'!$E$12,(COLUMN()-1)&lt;='VARIABLE COSTS'!$F$12),'VARIABLE COSTS'!$L$12,0)</f>
        <v/>
      </c>
      <c r="G43" s="67" t="str">
        <f>IF(AND((COLUMN()-1)&gt;='VARIABLE COSTS'!$E$12,(COLUMN()-1)&lt;='VARIABLE COSTS'!$F$12),'VARIABLE COSTS'!$L$12,0)</f>
        <v/>
      </c>
      <c r="H43" s="67" t="str">
        <f>IF(AND((COLUMN()-1)&gt;='VARIABLE COSTS'!$E$12,(COLUMN()-1)&lt;='VARIABLE COSTS'!$F$12),'VARIABLE COSTS'!$L$12,0)</f>
        <v/>
      </c>
      <c r="I43" s="67" t="str">
        <f>IF(AND((COLUMN()-1)&gt;='VARIABLE COSTS'!$E$12,(COLUMN()-1)&lt;='VARIABLE COSTS'!$F$12),'VARIABLE COSTS'!$L$12,0)</f>
        <v/>
      </c>
      <c r="J43" s="67" t="str">
        <f>IF(AND((COLUMN()-1)&gt;='VARIABLE COSTS'!$E$12,(COLUMN()-1)&lt;='VARIABLE COSTS'!$F$12),'VARIABLE COSTS'!$L$12,0)</f>
        <v/>
      </c>
      <c r="K43" s="67" t="str">
        <f>IF(AND((COLUMN()-1)&gt;='VARIABLE COSTS'!$E$12,(COLUMN()-1)&lt;='VARIABLE COSTS'!$F$12),'VARIABLE COSTS'!$L$12,0)</f>
        <v/>
      </c>
      <c r="L43" s="67" t="str">
        <f>IF(AND((COLUMN()-1)&gt;='VARIABLE COSTS'!$E$12,(COLUMN()-1)&lt;='VARIABLE COSTS'!$F$12),'VARIABLE COSTS'!$L$12,0)</f>
        <v/>
      </c>
      <c r="M43" s="67" t="str">
        <f>IF(AND((COLUMN()-1)&gt;='VARIABLE COSTS'!$E$12,(COLUMN()-1)&lt;='VARIABLE COSTS'!$F$12),'VARIABLE COSTS'!$L$12,0)</f>
        <v/>
      </c>
      <c r="N43" s="67" t="str">
        <f>IF(AND((COLUMN()-1)&gt;='VARIABLE COSTS'!$E$12,(COLUMN()-1)&lt;='VARIABLE COSTS'!$F$12),'VARIABLE COSTS'!$L$12,0)</f>
        <v/>
      </c>
      <c r="O43" s="67" t="str">
        <f>IF(AND((COLUMN()-1)&gt;='VARIABLE COSTS'!$E$12,(COLUMN()-1)&lt;='VARIABLE COSTS'!$F$12),'VARIABLE COSTS'!$L$12,0)</f>
        <v/>
      </c>
      <c r="P43" s="67" t="str">
        <f>IF(AND((COLUMN()-1)&gt;='VARIABLE COSTS'!$E$12,(COLUMN()-1)&lt;='VARIABLE COSTS'!$F$12),'VARIABLE COSTS'!$L$12,0)</f>
        <v/>
      </c>
      <c r="Q43" s="67" t="str">
        <f>IF(AND((COLUMN()-1)&gt;='VARIABLE COSTS'!$E$12,(COLUMN()-1)&lt;='VARIABLE COSTS'!$F$12),'VARIABLE COSTS'!$L$12,0)</f>
        <v/>
      </c>
      <c r="R43" s="67" t="str">
        <f>IF(AND((COLUMN()-1)&gt;='VARIABLE COSTS'!$E$12,(COLUMN()-1)&lt;='VARIABLE COSTS'!$F$12),'VARIABLE COSTS'!$L$12,0)</f>
        <v/>
      </c>
      <c r="S43" s="67" t="str">
        <f>IF(AND((COLUMN()-1)&gt;='VARIABLE COSTS'!$E$12,(COLUMN()-1)&lt;='VARIABLE COSTS'!$F$12),'VARIABLE COSTS'!$L$12,0)</f>
        <v/>
      </c>
      <c r="T43" s="67" t="str">
        <f>IF(AND((COLUMN()-1)&gt;='VARIABLE COSTS'!$E$12,(COLUMN()-1)&lt;='VARIABLE COSTS'!$F$12),'VARIABLE COSTS'!$L$12,0)</f>
        <v/>
      </c>
      <c r="U43" s="67" t="str">
        <f>IF(AND((COLUMN()-1)&gt;='VARIABLE COSTS'!$E$12,(COLUMN()-1)&lt;='VARIABLE COSTS'!$F$12),'VARIABLE COSTS'!$L$12,0)</f>
        <v/>
      </c>
      <c r="V43" s="67" t="str">
        <f>IF(AND((COLUMN()-1)&gt;='VARIABLE COSTS'!$E$12,(COLUMN()-1)&lt;='VARIABLE COSTS'!$F$12),'VARIABLE COSTS'!$L$12,0)</f>
        <v/>
      </c>
      <c r="W43" s="67" t="str">
        <f>IF(AND((COLUMN()-1)&gt;='VARIABLE COSTS'!$E$12,(COLUMN()-1)&lt;='VARIABLE COSTS'!$F$12),'VARIABLE COSTS'!$L$12,0)</f>
        <v/>
      </c>
      <c r="X43" s="67" t="str">
        <f>IF(AND((COLUMN()-1)&gt;='VARIABLE COSTS'!$E$12,(COLUMN()-1)&lt;='VARIABLE COSTS'!$F$12),'VARIABLE COSTS'!$L$12,0)</f>
        <v/>
      </c>
      <c r="Y43" s="67" t="str">
        <f>IF(AND((COLUMN()-1)&gt;='VARIABLE COSTS'!$E$12,(COLUMN()-1)&lt;='VARIABLE COSTS'!$F$12),'VARIABLE COSTS'!$L$12,0)</f>
        <v/>
      </c>
      <c r="Z43" s="67" t="str">
        <f>IF(AND((COLUMN()-1)&gt;='VARIABLE COSTS'!$E$12,(COLUMN()-1)&lt;='VARIABLE COSTS'!$F$12),'VARIABLE COSTS'!$L$12,0)</f>
        <v/>
      </c>
      <c r="AA43" s="67" t="str">
        <f>IF(AND((COLUMN()-1)&gt;='VARIABLE COSTS'!$E$12,(COLUMN()-1)&lt;='VARIABLE COSTS'!$F$12),'VARIABLE COSTS'!$L$12,0)</f>
        <v/>
      </c>
      <c r="AB43" s="67" t="str">
        <f>IF(AND((COLUMN()-1)&gt;='VARIABLE COSTS'!$E$12,(COLUMN()-1)&lt;='VARIABLE COSTS'!$F$12),'VARIABLE COSTS'!$L$12,0)</f>
        <v/>
      </c>
      <c r="AC43" s="67" t="str">
        <f>IF(AND((COLUMN()-1)&gt;='VARIABLE COSTS'!$E$12,(COLUMN()-1)&lt;='VARIABLE COSTS'!$F$12),'VARIABLE COSTS'!$L$12,0)</f>
        <v/>
      </c>
      <c r="AD43" s="67" t="str">
        <f>IF(AND((COLUMN()-1)&gt;='VARIABLE COSTS'!$E$12,(COLUMN()-1)&lt;='VARIABLE COSTS'!$F$12),'VARIABLE COSTS'!$L$12,0)</f>
        <v/>
      </c>
      <c r="AE43" s="67" t="str">
        <f>IF(AND((COLUMN()-1)&gt;='VARIABLE COSTS'!$E$12,(COLUMN()-1)&lt;='VARIABLE COSTS'!$F$12),'VARIABLE COSTS'!$L$12,0)</f>
        <v/>
      </c>
      <c r="AF43" s="67" t="str">
        <f>IF(AND((COLUMN()-1)&gt;='VARIABLE COSTS'!$E$12,(COLUMN()-1)&lt;='VARIABLE COSTS'!$F$12),'VARIABLE COSTS'!$L$12,0)</f>
        <v/>
      </c>
      <c r="AG43" s="67" t="str">
        <f>IF(AND((COLUMN()-1)&gt;='VARIABLE COSTS'!$E$12,(COLUMN()-1)&lt;='VARIABLE COSTS'!$F$12),'VARIABLE COSTS'!$L$12,0)</f>
        <v/>
      </c>
      <c r="AH43" s="67" t="str">
        <f>IF(AND((COLUMN()-1)&gt;='VARIABLE COSTS'!$E$12,(COLUMN()-1)&lt;='VARIABLE COSTS'!$F$12),'VARIABLE COSTS'!$L$12,0)</f>
        <v/>
      </c>
      <c r="AI43" s="67" t="str">
        <f>IF(AND((COLUMN()-1)&gt;='VARIABLE COSTS'!$E$12,(COLUMN()-1)&lt;='VARIABLE COSTS'!$F$12),'VARIABLE COSTS'!$L$12,0)</f>
        <v/>
      </c>
      <c r="AJ43" s="67" t="str">
        <f>IF(AND((COLUMN()-1)&gt;='VARIABLE COSTS'!$E$12,(COLUMN()-1)&lt;='VARIABLE COSTS'!$F$12),'VARIABLE COSTS'!$L$12,0)</f>
        <v/>
      </c>
      <c r="AK43" s="67" t="str">
        <f>IF(AND((COLUMN()-1)&gt;='VARIABLE COSTS'!$E$12,(COLUMN()-1)&lt;='VARIABLE COSTS'!$F$12),'VARIABLE COSTS'!$L$12,0)</f>
        <v/>
      </c>
      <c r="AL43" s="67" t="str">
        <f>IF(AND((COLUMN()-1)&gt;='VARIABLE COSTS'!$E$12,(COLUMN()-1)&lt;='VARIABLE COSTS'!$F$12),'VARIABLE COSTS'!$L$12,0)</f>
        <v/>
      </c>
      <c r="AM43" s="67" t="str">
        <f>IF(AND((COLUMN()-1)&gt;='VARIABLE COSTS'!$E$12,(COLUMN()-1)&lt;='VARIABLE COSTS'!$F$12),'VARIABLE COSTS'!$L$12,0)</f>
        <v/>
      </c>
      <c r="AN43" s="67" t="str">
        <f>IF(AND((COLUMN()-1)&gt;='VARIABLE COSTS'!$E$12,(COLUMN()-1)&lt;='VARIABLE COSTS'!$F$12),'VARIABLE COSTS'!$L$12,0)</f>
        <v/>
      </c>
      <c r="AO43" s="67" t="str">
        <f>IF(AND((COLUMN()-1)&gt;='VARIABLE COSTS'!$E$12,(COLUMN()-1)&lt;='VARIABLE COSTS'!$F$12),'VARIABLE COSTS'!$L$12,0)</f>
        <v/>
      </c>
      <c r="AP43" s="67" t="str">
        <f>IF(AND((COLUMN()-1)&gt;='VARIABLE COSTS'!$E$12,(COLUMN()-1)&lt;='VARIABLE COSTS'!$F$12),'VARIABLE COSTS'!$L$12,0)</f>
        <v/>
      </c>
      <c r="AQ43" s="67" t="str">
        <f>IF(AND((COLUMN()-1)&gt;='VARIABLE COSTS'!$E$12,(COLUMN()-1)&lt;='VARIABLE COSTS'!$F$12),'VARIABLE COSTS'!$L$12,0)</f>
        <v/>
      </c>
      <c r="AR43" s="67" t="str">
        <f>IF(AND((COLUMN()-1)&gt;='VARIABLE COSTS'!$E$12,(COLUMN()-1)&lt;='VARIABLE COSTS'!$F$12),'VARIABLE COSTS'!$L$12,0)</f>
        <v/>
      </c>
      <c r="AS43" s="67" t="str">
        <f>IF(AND((COLUMN()-1)&gt;='VARIABLE COSTS'!$E$12,(COLUMN()-1)&lt;='VARIABLE COSTS'!$F$12),'VARIABLE COSTS'!$L$12,0)</f>
        <v/>
      </c>
      <c r="AT43" s="67" t="str">
        <f>IF(AND((COLUMN()-1)&gt;='VARIABLE COSTS'!$E$12,(COLUMN()-1)&lt;='VARIABLE COSTS'!$F$12),'VARIABLE COSTS'!$L$12,0)</f>
        <v/>
      </c>
      <c r="AU43" s="67" t="str">
        <f>IF(AND((COLUMN()-1)&gt;='VARIABLE COSTS'!$E$12,(COLUMN()-1)&lt;='VARIABLE COSTS'!$F$12),'VARIABLE COSTS'!$L$12,0)</f>
        <v/>
      </c>
      <c r="AV43" s="67" t="str">
        <f>IF(AND((COLUMN()-1)&gt;='VARIABLE COSTS'!$E$12,(COLUMN()-1)&lt;='VARIABLE COSTS'!$F$12),'VARIABLE COSTS'!$L$12,0)</f>
        <v/>
      </c>
      <c r="AW43" s="67" t="str">
        <f>IF(AND((COLUMN()-1)&gt;='VARIABLE COSTS'!$E$12,(COLUMN()-1)&lt;='VARIABLE COSTS'!$F$12),'VARIABLE COSTS'!$L$12,0)</f>
        <v/>
      </c>
      <c r="AX43" s="67" t="str">
        <f>IF(AND((COLUMN()-1)&gt;='VARIABLE COSTS'!$E$12,(COLUMN()-1)&lt;='VARIABLE COSTS'!$F$12),'VARIABLE COSTS'!$L$12,0)</f>
        <v/>
      </c>
      <c r="AY43" s="67" t="str">
        <f>IF(AND((COLUMN()-1)&gt;='VARIABLE COSTS'!$E$12,(COLUMN()-1)&lt;='VARIABLE COSTS'!$F$12),'VARIABLE COSTS'!$L$12,0)</f>
        <v/>
      </c>
      <c r="AZ43" s="67" t="str">
        <f>IF(AND((COLUMN()-1)&gt;='VARIABLE COSTS'!$E$12,(COLUMN()-1)&lt;='VARIABLE COSTS'!$F$12),'VARIABLE COSTS'!$L$12,0)</f>
        <v/>
      </c>
      <c r="BA43" s="67" t="str">
        <f>IF(AND((COLUMN()-1)&gt;='VARIABLE COSTS'!$E$12,(COLUMN()-1)&lt;='VARIABLE COSTS'!$F$12),'VARIABLE COSTS'!$L$12,0)</f>
        <v/>
      </c>
    </row>
    <row r="44" spans="1:53" x14ac:dyDescent="0.35">
      <c r="A44" s="38" t="s">
        <v>316</v>
      </c>
      <c r="B44" s="16" t="e">
        <f>IF('VARIABLE COSTS'!$B$12&lt;&gt;"",0,IF(AND((COLUMN()-1)&gt;='VARIABLE COSTS'!$E$13,(COLUMN()-1)&lt;='VARIABLE COSTS'!$F$13),'VARIABLE COSTS'!$L$13,0))</f>
        <v>#N/A</v>
      </c>
      <c r="C44" s="16" t="e">
        <f>IF('VARIABLE COSTS'!$B$12&lt;&gt;"",0,IF(AND((COLUMN()-1)&gt;='VARIABLE COSTS'!$E$13,(COLUMN()-1)&lt;='VARIABLE COSTS'!$F$13),'VARIABLE COSTS'!$L$13,0))</f>
        <v>#N/A</v>
      </c>
      <c r="D44" s="16" t="e">
        <f>IF('VARIABLE COSTS'!$B$12&lt;&gt;"",0,IF(AND((COLUMN()-1)&gt;='VARIABLE COSTS'!$E$13,(COLUMN()-1)&lt;='VARIABLE COSTS'!$F$13),'VARIABLE COSTS'!$L$13,0))</f>
        <v>#N/A</v>
      </c>
      <c r="E44" s="16" t="e">
        <f>IF('VARIABLE COSTS'!$B$12&lt;&gt;"",0,IF(AND((COLUMN()-1)&gt;='VARIABLE COSTS'!$E$13,(COLUMN()-1)&lt;='VARIABLE COSTS'!$F$13),'VARIABLE COSTS'!$L$13,0))</f>
        <v>#N/A</v>
      </c>
      <c r="F44" s="16" t="e">
        <f>IF('VARIABLE COSTS'!$B$12&lt;&gt;"",0,IF(AND((COLUMN()-1)&gt;='VARIABLE COSTS'!$E$13,(COLUMN()-1)&lt;='VARIABLE COSTS'!$F$13),'VARIABLE COSTS'!$L$13,0))</f>
        <v>#N/A</v>
      </c>
      <c r="G44" s="16" t="e">
        <f>IF('VARIABLE COSTS'!$B$12&lt;&gt;"",0,IF(AND((COLUMN()-1)&gt;='VARIABLE COSTS'!$E$13,(COLUMN()-1)&lt;='VARIABLE COSTS'!$F$13),'VARIABLE COSTS'!$L$13,0))</f>
        <v>#N/A</v>
      </c>
      <c r="H44" s="16" t="e">
        <f>IF('VARIABLE COSTS'!$B$12&lt;&gt;"",0,IF(AND((COLUMN()-1)&gt;='VARIABLE COSTS'!$E$13,(COLUMN()-1)&lt;='VARIABLE COSTS'!$F$13),'VARIABLE COSTS'!$L$13,0))</f>
        <v>#N/A</v>
      </c>
      <c r="I44" s="16" t="e">
        <f>IF('VARIABLE COSTS'!$B$12&lt;&gt;"",0,IF(AND((COLUMN()-1)&gt;='VARIABLE COSTS'!$E$13,(COLUMN()-1)&lt;='VARIABLE COSTS'!$F$13),'VARIABLE COSTS'!$L$13,0))</f>
        <v>#N/A</v>
      </c>
      <c r="J44" s="16" t="e">
        <f>IF('VARIABLE COSTS'!$B$12&lt;&gt;"",0,IF(AND((COLUMN()-1)&gt;='VARIABLE COSTS'!$E$13,(COLUMN()-1)&lt;='VARIABLE COSTS'!$F$13),'VARIABLE COSTS'!$L$13,0))</f>
        <v>#N/A</v>
      </c>
      <c r="K44" s="16" t="e">
        <f>IF('VARIABLE COSTS'!$B$12&lt;&gt;"",0,IF(AND((COLUMN()-1)&gt;='VARIABLE COSTS'!$E$13,(COLUMN()-1)&lt;='VARIABLE COSTS'!$F$13),'VARIABLE COSTS'!$L$13,0))</f>
        <v>#N/A</v>
      </c>
      <c r="L44" s="16" t="e">
        <f>IF('VARIABLE COSTS'!$B$12&lt;&gt;"",0,IF(AND((COLUMN()-1)&gt;='VARIABLE COSTS'!$E$13,(COLUMN()-1)&lt;='VARIABLE COSTS'!$F$13),'VARIABLE COSTS'!$L$13,0))</f>
        <v>#N/A</v>
      </c>
      <c r="M44" s="16" t="e">
        <f>IF('VARIABLE COSTS'!$B$12&lt;&gt;"",0,IF(AND((COLUMN()-1)&gt;='VARIABLE COSTS'!$E$13,(COLUMN()-1)&lt;='VARIABLE COSTS'!$F$13),'VARIABLE COSTS'!$L$13,0))</f>
        <v>#N/A</v>
      </c>
      <c r="N44" s="16" t="e">
        <f>IF('VARIABLE COSTS'!$B$12&lt;&gt;"",0,IF(AND((COLUMN()-1)&gt;='VARIABLE COSTS'!$E$13,(COLUMN()-1)&lt;='VARIABLE COSTS'!$F$13),'VARIABLE COSTS'!$L$13,0))</f>
        <v>#N/A</v>
      </c>
      <c r="O44" s="16" t="e">
        <f>IF('VARIABLE COSTS'!$B$12&lt;&gt;"",0,IF(AND((COLUMN()-1)&gt;='VARIABLE COSTS'!$E$13,(COLUMN()-1)&lt;='VARIABLE COSTS'!$F$13),'VARIABLE COSTS'!$L$13,0))</f>
        <v>#N/A</v>
      </c>
      <c r="P44" s="16" t="e">
        <f>IF('VARIABLE COSTS'!$B$12&lt;&gt;"",0,IF(AND((COLUMN()-1)&gt;='VARIABLE COSTS'!$E$13,(COLUMN()-1)&lt;='VARIABLE COSTS'!$F$13),'VARIABLE COSTS'!$L$13,0))</f>
        <v>#N/A</v>
      </c>
      <c r="Q44" s="16" t="e">
        <f>IF('VARIABLE COSTS'!$B$12&lt;&gt;"",0,IF(AND((COLUMN()-1)&gt;='VARIABLE COSTS'!$E$13,(COLUMN()-1)&lt;='VARIABLE COSTS'!$F$13),'VARIABLE COSTS'!$L$13,0))</f>
        <v>#N/A</v>
      </c>
      <c r="R44" s="16" t="e">
        <f>IF('VARIABLE COSTS'!$B$12&lt;&gt;"",0,IF(AND((COLUMN()-1)&gt;='VARIABLE COSTS'!$E$13,(COLUMN()-1)&lt;='VARIABLE COSTS'!$F$13),'VARIABLE COSTS'!$L$13,0))</f>
        <v>#N/A</v>
      </c>
      <c r="S44" s="16" t="e">
        <f>IF('VARIABLE COSTS'!$B$12&lt;&gt;"",0,IF(AND((COLUMN()-1)&gt;='VARIABLE COSTS'!$E$13,(COLUMN()-1)&lt;='VARIABLE COSTS'!$F$13),'VARIABLE COSTS'!$L$13,0))</f>
        <v>#N/A</v>
      </c>
      <c r="T44" s="16" t="e">
        <f>IF('VARIABLE COSTS'!$B$12&lt;&gt;"",0,IF(AND((COLUMN()-1)&gt;='VARIABLE COSTS'!$E$13,(COLUMN()-1)&lt;='VARIABLE COSTS'!$F$13),'VARIABLE COSTS'!$L$13,0))</f>
        <v>#N/A</v>
      </c>
      <c r="U44" s="16" t="e">
        <f>IF('VARIABLE COSTS'!$B$12&lt;&gt;"",0,IF(AND((COLUMN()-1)&gt;='VARIABLE COSTS'!$E$13,(COLUMN()-1)&lt;='VARIABLE COSTS'!$F$13),'VARIABLE COSTS'!$L$13,0))</f>
        <v>#N/A</v>
      </c>
      <c r="V44" s="16" t="e">
        <f>IF('VARIABLE COSTS'!$B$12&lt;&gt;"",0,IF(AND((COLUMN()-1)&gt;='VARIABLE COSTS'!$E$13,(COLUMN()-1)&lt;='VARIABLE COSTS'!$F$13),'VARIABLE COSTS'!$L$13,0))</f>
        <v>#N/A</v>
      </c>
      <c r="W44" s="16" t="e">
        <f>IF('VARIABLE COSTS'!$B$12&lt;&gt;"",0,IF(AND((COLUMN()-1)&gt;='VARIABLE COSTS'!$E$13,(COLUMN()-1)&lt;='VARIABLE COSTS'!$F$13),'VARIABLE COSTS'!$L$13,0))</f>
        <v>#N/A</v>
      </c>
      <c r="X44" s="16" t="e">
        <f>IF('VARIABLE COSTS'!$B$12&lt;&gt;"",0,IF(AND((COLUMN()-1)&gt;='VARIABLE COSTS'!$E$13,(COLUMN()-1)&lt;='VARIABLE COSTS'!$F$13),'VARIABLE COSTS'!$L$13,0))</f>
        <v>#N/A</v>
      </c>
      <c r="Y44" s="16" t="e">
        <f>IF('VARIABLE COSTS'!$B$12&lt;&gt;"",0,IF(AND((COLUMN()-1)&gt;='VARIABLE COSTS'!$E$13,(COLUMN()-1)&lt;='VARIABLE COSTS'!$F$13),'VARIABLE COSTS'!$L$13,0))</f>
        <v>#N/A</v>
      </c>
      <c r="Z44" s="16" t="e">
        <f>IF('VARIABLE COSTS'!$B$12&lt;&gt;"",0,IF(AND((COLUMN()-1)&gt;='VARIABLE COSTS'!$E$13,(COLUMN()-1)&lt;='VARIABLE COSTS'!$F$13),'VARIABLE COSTS'!$L$13,0))</f>
        <v>#N/A</v>
      </c>
      <c r="AA44" s="16" t="e">
        <f>IF('VARIABLE COSTS'!$B$12&lt;&gt;"",0,IF(AND((COLUMN()-1)&gt;='VARIABLE COSTS'!$E$13,(COLUMN()-1)&lt;='VARIABLE COSTS'!$F$13),'VARIABLE COSTS'!$L$13,0))</f>
        <v>#N/A</v>
      </c>
      <c r="AB44" s="16" t="e">
        <f>IF('VARIABLE COSTS'!$B$12&lt;&gt;"",0,IF(AND((COLUMN()-1)&gt;='VARIABLE COSTS'!$E$13,(COLUMN()-1)&lt;='VARIABLE COSTS'!$F$13),'VARIABLE COSTS'!$L$13,0))</f>
        <v>#N/A</v>
      </c>
      <c r="AC44" s="16" t="e">
        <f>IF('VARIABLE COSTS'!$B$12&lt;&gt;"",0,IF(AND((COLUMN()-1)&gt;='VARIABLE COSTS'!$E$13,(COLUMN()-1)&lt;='VARIABLE COSTS'!$F$13),'VARIABLE COSTS'!$L$13,0))</f>
        <v>#N/A</v>
      </c>
      <c r="AD44" s="16" t="e">
        <f>IF('VARIABLE COSTS'!$B$12&lt;&gt;"",0,IF(AND((COLUMN()-1)&gt;='VARIABLE COSTS'!$E$13,(COLUMN()-1)&lt;='VARIABLE COSTS'!$F$13),'VARIABLE COSTS'!$L$13,0))</f>
        <v>#N/A</v>
      </c>
      <c r="AE44" s="16" t="e">
        <f>IF('VARIABLE COSTS'!$B$12&lt;&gt;"",0,IF(AND((COLUMN()-1)&gt;='VARIABLE COSTS'!$E$13,(COLUMN()-1)&lt;='VARIABLE COSTS'!$F$13),'VARIABLE COSTS'!$L$13,0))</f>
        <v>#N/A</v>
      </c>
      <c r="AF44" s="16" t="e">
        <f>IF('VARIABLE COSTS'!$B$12&lt;&gt;"",0,IF(AND((COLUMN()-1)&gt;='VARIABLE COSTS'!$E$13,(COLUMN()-1)&lt;='VARIABLE COSTS'!$F$13),'VARIABLE COSTS'!$L$13,0))</f>
        <v>#N/A</v>
      </c>
      <c r="AG44" s="16" t="e">
        <f>IF('VARIABLE COSTS'!$B$12&lt;&gt;"",0,IF(AND((COLUMN()-1)&gt;='VARIABLE COSTS'!$E$13,(COLUMN()-1)&lt;='VARIABLE COSTS'!$F$13),'VARIABLE COSTS'!$L$13,0))</f>
        <v>#N/A</v>
      </c>
      <c r="AH44" s="16" t="e">
        <f>IF('VARIABLE COSTS'!$B$12&lt;&gt;"",0,IF(AND((COLUMN()-1)&gt;='VARIABLE COSTS'!$E$13,(COLUMN()-1)&lt;='VARIABLE COSTS'!$F$13),'VARIABLE COSTS'!$L$13,0))</f>
        <v>#N/A</v>
      </c>
      <c r="AI44" s="16" t="e">
        <f>IF('VARIABLE COSTS'!$B$12&lt;&gt;"",0,IF(AND((COLUMN()-1)&gt;='VARIABLE COSTS'!$E$13,(COLUMN()-1)&lt;='VARIABLE COSTS'!$F$13),'VARIABLE COSTS'!$L$13,0))</f>
        <v>#N/A</v>
      </c>
      <c r="AJ44" s="16" t="e">
        <f>IF('VARIABLE COSTS'!$B$12&lt;&gt;"",0,IF(AND((COLUMN()-1)&gt;='VARIABLE COSTS'!$E$13,(COLUMN()-1)&lt;='VARIABLE COSTS'!$F$13),'VARIABLE COSTS'!$L$13,0))</f>
        <v>#N/A</v>
      </c>
      <c r="AK44" s="16" t="e">
        <f>IF('VARIABLE COSTS'!$B$12&lt;&gt;"",0,IF(AND((COLUMN()-1)&gt;='VARIABLE COSTS'!$E$13,(COLUMN()-1)&lt;='VARIABLE COSTS'!$F$13),'VARIABLE COSTS'!$L$13,0))</f>
        <v>#N/A</v>
      </c>
      <c r="AL44" s="16" t="e">
        <f>IF('VARIABLE COSTS'!$B$12&lt;&gt;"",0,IF(AND((COLUMN()-1)&gt;='VARIABLE COSTS'!$E$13,(COLUMN()-1)&lt;='VARIABLE COSTS'!$F$13),'VARIABLE COSTS'!$L$13,0))</f>
        <v>#N/A</v>
      </c>
      <c r="AM44" s="16" t="e">
        <f>IF('VARIABLE COSTS'!$B$12&lt;&gt;"",0,IF(AND((COLUMN()-1)&gt;='VARIABLE COSTS'!$E$13,(COLUMN()-1)&lt;='VARIABLE COSTS'!$F$13),'VARIABLE COSTS'!$L$13,0))</f>
        <v>#N/A</v>
      </c>
      <c r="AN44" s="16" t="e">
        <f>IF('VARIABLE COSTS'!$B$12&lt;&gt;"",0,IF(AND((COLUMN()-1)&gt;='VARIABLE COSTS'!$E$13,(COLUMN()-1)&lt;='VARIABLE COSTS'!$F$13),'VARIABLE COSTS'!$L$13,0))</f>
        <v>#N/A</v>
      </c>
      <c r="AO44" s="16" t="e">
        <f>IF('VARIABLE COSTS'!$B$12&lt;&gt;"",0,IF(AND((COLUMN()-1)&gt;='VARIABLE COSTS'!$E$13,(COLUMN()-1)&lt;='VARIABLE COSTS'!$F$13),'VARIABLE COSTS'!$L$13,0))</f>
        <v>#N/A</v>
      </c>
      <c r="AP44" s="16" t="e">
        <f>IF('VARIABLE COSTS'!$B$12&lt;&gt;"",0,IF(AND((COLUMN()-1)&gt;='VARIABLE COSTS'!$E$13,(COLUMN()-1)&lt;='VARIABLE COSTS'!$F$13),'VARIABLE COSTS'!$L$13,0))</f>
        <v>#N/A</v>
      </c>
      <c r="AQ44" s="16" t="e">
        <f>IF('VARIABLE COSTS'!$B$12&lt;&gt;"",0,IF(AND((COLUMN()-1)&gt;='VARIABLE COSTS'!$E$13,(COLUMN()-1)&lt;='VARIABLE COSTS'!$F$13),'VARIABLE COSTS'!$L$13,0))</f>
        <v>#N/A</v>
      </c>
      <c r="AR44" s="16" t="e">
        <f>IF('VARIABLE COSTS'!$B$12&lt;&gt;"",0,IF(AND((COLUMN()-1)&gt;='VARIABLE COSTS'!$E$13,(COLUMN()-1)&lt;='VARIABLE COSTS'!$F$13),'VARIABLE COSTS'!$L$13,0))</f>
        <v>#N/A</v>
      </c>
      <c r="AS44" s="16" t="e">
        <f>IF('VARIABLE COSTS'!$B$12&lt;&gt;"",0,IF(AND((COLUMN()-1)&gt;='VARIABLE COSTS'!$E$13,(COLUMN()-1)&lt;='VARIABLE COSTS'!$F$13),'VARIABLE COSTS'!$L$13,0))</f>
        <v>#N/A</v>
      </c>
      <c r="AT44" s="16" t="e">
        <f>IF('VARIABLE COSTS'!$B$12&lt;&gt;"",0,IF(AND((COLUMN()-1)&gt;='VARIABLE COSTS'!$E$13,(COLUMN()-1)&lt;='VARIABLE COSTS'!$F$13),'VARIABLE COSTS'!$L$13,0))</f>
        <v>#N/A</v>
      </c>
      <c r="AU44" s="16" t="e">
        <f>IF('VARIABLE COSTS'!$B$12&lt;&gt;"",0,IF(AND((COLUMN()-1)&gt;='VARIABLE COSTS'!$E$13,(COLUMN()-1)&lt;='VARIABLE COSTS'!$F$13),'VARIABLE COSTS'!$L$13,0))</f>
        <v>#N/A</v>
      </c>
      <c r="AV44" s="16" t="e">
        <f>IF('VARIABLE COSTS'!$B$12&lt;&gt;"",0,IF(AND((COLUMN()-1)&gt;='VARIABLE COSTS'!$E$13,(COLUMN()-1)&lt;='VARIABLE COSTS'!$F$13),'VARIABLE COSTS'!$L$13,0))</f>
        <v>#N/A</v>
      </c>
      <c r="AW44" s="16" t="e">
        <f>IF('VARIABLE COSTS'!$B$12&lt;&gt;"",0,IF(AND((COLUMN()-1)&gt;='VARIABLE COSTS'!$E$13,(COLUMN()-1)&lt;='VARIABLE COSTS'!$F$13),'VARIABLE COSTS'!$L$13,0))</f>
        <v>#N/A</v>
      </c>
      <c r="AX44" s="16" t="e">
        <f>IF('VARIABLE COSTS'!$B$12&lt;&gt;"",0,IF(AND((COLUMN()-1)&gt;='VARIABLE COSTS'!$E$13,(COLUMN()-1)&lt;='VARIABLE COSTS'!$F$13),'VARIABLE COSTS'!$L$13,0))</f>
        <v>#N/A</v>
      </c>
      <c r="AY44" s="16" t="e">
        <f>IF('VARIABLE COSTS'!$B$12&lt;&gt;"",0,IF(AND((COLUMN()-1)&gt;='VARIABLE COSTS'!$E$13,(COLUMN()-1)&lt;='VARIABLE COSTS'!$F$13),'VARIABLE COSTS'!$L$13,0))</f>
        <v>#N/A</v>
      </c>
      <c r="AZ44" s="16" t="e">
        <f>IF('VARIABLE COSTS'!$B$12&lt;&gt;"",0,IF(AND((COLUMN()-1)&gt;='VARIABLE COSTS'!$E$13,(COLUMN()-1)&lt;='VARIABLE COSTS'!$F$13),'VARIABLE COSTS'!$L$13,0))</f>
        <v>#N/A</v>
      </c>
      <c r="BA44" s="16" t="e">
        <f>IF('VARIABLE COSTS'!$B$12&lt;&gt;"",0,IF(AND((COLUMN()-1)&gt;='VARIABLE COSTS'!$E$13,(COLUMN()-1)&lt;='VARIABLE COSTS'!$F$13),'VARIABLE COSTS'!$L$13,0))</f>
        <v>#N/A</v>
      </c>
    </row>
    <row r="45" spans="1:53" x14ac:dyDescent="0.35">
      <c r="A45" s="38" t="s">
        <v>317</v>
      </c>
      <c r="B45" s="16" t="e">
        <f>IF('VARIABLE COSTS'!$B$12&lt;&gt;"",0,IF(AND((COLUMN()-1)&gt;='VARIABLE COSTS'!$E$14,(COLUMN()-1)&lt;='VARIABLE COSTS'!$F$14),'VARIABLE COSTS'!$L$14,0))</f>
        <v>#N/A</v>
      </c>
      <c r="C45" s="16" t="e">
        <f>IF('VARIABLE COSTS'!$B$12&lt;&gt;"",0,IF(AND((COLUMN()-1)&gt;='VARIABLE COSTS'!$E$14,(COLUMN()-1)&lt;='VARIABLE COSTS'!$F$14),'VARIABLE COSTS'!$L$14,0))</f>
        <v>#N/A</v>
      </c>
      <c r="D45" s="16" t="e">
        <f>IF('VARIABLE COSTS'!$B$12&lt;&gt;"",0,IF(AND((COLUMN()-1)&gt;='VARIABLE COSTS'!$E$14,(COLUMN()-1)&lt;='VARIABLE COSTS'!$F$14),'VARIABLE COSTS'!$L$14,0))</f>
        <v>#N/A</v>
      </c>
      <c r="E45" s="16" t="e">
        <f>IF('VARIABLE COSTS'!$B$12&lt;&gt;"",0,IF(AND((COLUMN()-1)&gt;='VARIABLE COSTS'!$E$14,(COLUMN()-1)&lt;='VARIABLE COSTS'!$F$14),'VARIABLE COSTS'!$L$14,0))</f>
        <v>#N/A</v>
      </c>
      <c r="F45" s="16" t="e">
        <f>IF('VARIABLE COSTS'!$B$12&lt;&gt;"",0,IF(AND((COLUMN()-1)&gt;='VARIABLE COSTS'!$E$14,(COLUMN()-1)&lt;='VARIABLE COSTS'!$F$14),'VARIABLE COSTS'!$L$14,0))</f>
        <v>#N/A</v>
      </c>
      <c r="G45" s="16" t="e">
        <f>IF('VARIABLE COSTS'!$B$12&lt;&gt;"",0,IF(AND((COLUMN()-1)&gt;='VARIABLE COSTS'!$E$14,(COLUMN()-1)&lt;='VARIABLE COSTS'!$F$14),'VARIABLE COSTS'!$L$14,0))</f>
        <v>#N/A</v>
      </c>
      <c r="H45" s="16" t="e">
        <f>IF('VARIABLE COSTS'!$B$12&lt;&gt;"",0,IF(AND((COLUMN()-1)&gt;='VARIABLE COSTS'!$E$14,(COLUMN()-1)&lt;='VARIABLE COSTS'!$F$14),'VARIABLE COSTS'!$L$14,0))</f>
        <v>#N/A</v>
      </c>
      <c r="I45" s="16" t="e">
        <f>IF('VARIABLE COSTS'!$B$12&lt;&gt;"",0,IF(AND((COLUMN()-1)&gt;='VARIABLE COSTS'!$E$14,(COLUMN()-1)&lt;='VARIABLE COSTS'!$F$14),'VARIABLE COSTS'!$L$14,0))</f>
        <v>#N/A</v>
      </c>
      <c r="J45" s="16" t="e">
        <f>IF('VARIABLE COSTS'!$B$12&lt;&gt;"",0,IF(AND((COLUMN()-1)&gt;='VARIABLE COSTS'!$E$14,(COLUMN()-1)&lt;='VARIABLE COSTS'!$F$14),'VARIABLE COSTS'!$L$14,0))</f>
        <v>#N/A</v>
      </c>
      <c r="K45" s="16" t="e">
        <f>IF('VARIABLE COSTS'!$B$12&lt;&gt;"",0,IF(AND((COLUMN()-1)&gt;='VARIABLE COSTS'!$E$14,(COLUMN()-1)&lt;='VARIABLE COSTS'!$F$14),'VARIABLE COSTS'!$L$14,0))</f>
        <v>#N/A</v>
      </c>
      <c r="L45" s="16" t="e">
        <f>IF('VARIABLE COSTS'!$B$12&lt;&gt;"",0,IF(AND((COLUMN()-1)&gt;='VARIABLE COSTS'!$E$14,(COLUMN()-1)&lt;='VARIABLE COSTS'!$F$14),'VARIABLE COSTS'!$L$14,0))</f>
        <v>#N/A</v>
      </c>
      <c r="M45" s="16" t="e">
        <f>IF('VARIABLE COSTS'!$B$12&lt;&gt;"",0,IF(AND((COLUMN()-1)&gt;='VARIABLE COSTS'!$E$14,(COLUMN()-1)&lt;='VARIABLE COSTS'!$F$14),'VARIABLE COSTS'!$L$14,0))</f>
        <v>#N/A</v>
      </c>
      <c r="N45" s="16" t="e">
        <f>IF('VARIABLE COSTS'!$B$12&lt;&gt;"",0,IF(AND((COLUMN()-1)&gt;='VARIABLE COSTS'!$E$14,(COLUMN()-1)&lt;='VARIABLE COSTS'!$F$14),'VARIABLE COSTS'!$L$14,0))</f>
        <v>#N/A</v>
      </c>
      <c r="O45" s="16" t="e">
        <f>IF('VARIABLE COSTS'!$B$12&lt;&gt;"",0,IF(AND((COLUMN()-1)&gt;='VARIABLE COSTS'!$E$14,(COLUMN()-1)&lt;='VARIABLE COSTS'!$F$14),'VARIABLE COSTS'!$L$14,0))</f>
        <v>#N/A</v>
      </c>
      <c r="P45" s="16" t="e">
        <f>IF('VARIABLE COSTS'!$B$12&lt;&gt;"",0,IF(AND((COLUMN()-1)&gt;='VARIABLE COSTS'!$E$14,(COLUMN()-1)&lt;='VARIABLE COSTS'!$F$14),'VARIABLE COSTS'!$L$14,0))</f>
        <v>#N/A</v>
      </c>
      <c r="Q45" s="16" t="e">
        <f>IF('VARIABLE COSTS'!$B$12&lt;&gt;"",0,IF(AND((COLUMN()-1)&gt;='VARIABLE COSTS'!$E$14,(COLUMN()-1)&lt;='VARIABLE COSTS'!$F$14),'VARIABLE COSTS'!$L$14,0))</f>
        <v>#N/A</v>
      </c>
      <c r="R45" s="16" t="e">
        <f>IF('VARIABLE COSTS'!$B$12&lt;&gt;"",0,IF(AND((COLUMN()-1)&gt;='VARIABLE COSTS'!$E$14,(COLUMN()-1)&lt;='VARIABLE COSTS'!$F$14),'VARIABLE COSTS'!$L$14,0))</f>
        <v>#N/A</v>
      </c>
      <c r="S45" s="16" t="e">
        <f>IF('VARIABLE COSTS'!$B$12&lt;&gt;"",0,IF(AND((COLUMN()-1)&gt;='VARIABLE COSTS'!$E$14,(COLUMN()-1)&lt;='VARIABLE COSTS'!$F$14),'VARIABLE COSTS'!$L$14,0))</f>
        <v>#N/A</v>
      </c>
      <c r="T45" s="16" t="e">
        <f>IF('VARIABLE COSTS'!$B$12&lt;&gt;"",0,IF(AND((COLUMN()-1)&gt;='VARIABLE COSTS'!$E$14,(COLUMN()-1)&lt;='VARIABLE COSTS'!$F$14),'VARIABLE COSTS'!$L$14,0))</f>
        <v>#N/A</v>
      </c>
      <c r="U45" s="16" t="e">
        <f>IF('VARIABLE COSTS'!$B$12&lt;&gt;"",0,IF(AND((COLUMN()-1)&gt;='VARIABLE COSTS'!$E$14,(COLUMN()-1)&lt;='VARIABLE COSTS'!$F$14),'VARIABLE COSTS'!$L$14,0))</f>
        <v>#N/A</v>
      </c>
      <c r="V45" s="16" t="e">
        <f>IF('VARIABLE COSTS'!$B$12&lt;&gt;"",0,IF(AND((COLUMN()-1)&gt;='VARIABLE COSTS'!$E$14,(COLUMN()-1)&lt;='VARIABLE COSTS'!$F$14),'VARIABLE COSTS'!$L$14,0))</f>
        <v>#N/A</v>
      </c>
      <c r="W45" s="16" t="e">
        <f>IF('VARIABLE COSTS'!$B$12&lt;&gt;"",0,IF(AND((COLUMN()-1)&gt;='VARIABLE COSTS'!$E$14,(COLUMN()-1)&lt;='VARIABLE COSTS'!$F$14),'VARIABLE COSTS'!$L$14,0))</f>
        <v>#N/A</v>
      </c>
      <c r="X45" s="16" t="e">
        <f>IF('VARIABLE COSTS'!$B$12&lt;&gt;"",0,IF(AND((COLUMN()-1)&gt;='VARIABLE COSTS'!$E$14,(COLUMN()-1)&lt;='VARIABLE COSTS'!$F$14),'VARIABLE COSTS'!$L$14,0))</f>
        <v>#N/A</v>
      </c>
      <c r="Y45" s="16" t="e">
        <f>IF('VARIABLE COSTS'!$B$12&lt;&gt;"",0,IF(AND((COLUMN()-1)&gt;='VARIABLE COSTS'!$E$14,(COLUMN()-1)&lt;='VARIABLE COSTS'!$F$14),'VARIABLE COSTS'!$L$14,0))</f>
        <v>#N/A</v>
      </c>
      <c r="Z45" s="16" t="e">
        <f>IF('VARIABLE COSTS'!$B$12&lt;&gt;"",0,IF(AND((COLUMN()-1)&gt;='VARIABLE COSTS'!$E$14,(COLUMN()-1)&lt;='VARIABLE COSTS'!$F$14),'VARIABLE COSTS'!$L$14,0))</f>
        <v>#N/A</v>
      </c>
      <c r="AA45" s="16" t="e">
        <f>IF('VARIABLE COSTS'!$B$12&lt;&gt;"",0,IF(AND((COLUMN()-1)&gt;='VARIABLE COSTS'!$E$14,(COLUMN()-1)&lt;='VARIABLE COSTS'!$F$14),'VARIABLE COSTS'!$L$14,0))</f>
        <v>#N/A</v>
      </c>
      <c r="AB45" s="16" t="e">
        <f>IF('VARIABLE COSTS'!$B$12&lt;&gt;"",0,IF(AND((COLUMN()-1)&gt;='VARIABLE COSTS'!$E$14,(COLUMN()-1)&lt;='VARIABLE COSTS'!$F$14),'VARIABLE COSTS'!$L$14,0))</f>
        <v>#N/A</v>
      </c>
      <c r="AC45" s="16" t="e">
        <f>IF('VARIABLE COSTS'!$B$12&lt;&gt;"",0,IF(AND((COLUMN()-1)&gt;='VARIABLE COSTS'!$E$14,(COLUMN()-1)&lt;='VARIABLE COSTS'!$F$14),'VARIABLE COSTS'!$L$14,0))</f>
        <v>#N/A</v>
      </c>
      <c r="AD45" s="16" t="e">
        <f>IF('VARIABLE COSTS'!$B$12&lt;&gt;"",0,IF(AND((COLUMN()-1)&gt;='VARIABLE COSTS'!$E$14,(COLUMN()-1)&lt;='VARIABLE COSTS'!$F$14),'VARIABLE COSTS'!$L$14,0))</f>
        <v>#N/A</v>
      </c>
      <c r="AE45" s="16" t="e">
        <f>IF('VARIABLE COSTS'!$B$12&lt;&gt;"",0,IF(AND((COLUMN()-1)&gt;='VARIABLE COSTS'!$E$14,(COLUMN()-1)&lt;='VARIABLE COSTS'!$F$14),'VARIABLE COSTS'!$L$14,0))</f>
        <v>#N/A</v>
      </c>
      <c r="AF45" s="16" t="e">
        <f>IF('VARIABLE COSTS'!$B$12&lt;&gt;"",0,IF(AND((COLUMN()-1)&gt;='VARIABLE COSTS'!$E$14,(COLUMN()-1)&lt;='VARIABLE COSTS'!$F$14),'VARIABLE COSTS'!$L$14,0))</f>
        <v>#N/A</v>
      </c>
      <c r="AG45" s="16" t="e">
        <f>IF('VARIABLE COSTS'!$B$12&lt;&gt;"",0,IF(AND((COLUMN()-1)&gt;='VARIABLE COSTS'!$E$14,(COLUMN()-1)&lt;='VARIABLE COSTS'!$F$14),'VARIABLE COSTS'!$L$14,0))</f>
        <v>#N/A</v>
      </c>
      <c r="AH45" s="16" t="e">
        <f>IF('VARIABLE COSTS'!$B$12&lt;&gt;"",0,IF(AND((COLUMN()-1)&gt;='VARIABLE COSTS'!$E$14,(COLUMN()-1)&lt;='VARIABLE COSTS'!$F$14),'VARIABLE COSTS'!$L$14,0))</f>
        <v>#N/A</v>
      </c>
      <c r="AI45" s="16" t="e">
        <f>IF('VARIABLE COSTS'!$B$12&lt;&gt;"",0,IF(AND((COLUMN()-1)&gt;='VARIABLE COSTS'!$E$14,(COLUMN()-1)&lt;='VARIABLE COSTS'!$F$14),'VARIABLE COSTS'!$L$14,0))</f>
        <v>#N/A</v>
      </c>
      <c r="AJ45" s="16" t="e">
        <f>IF('VARIABLE COSTS'!$B$12&lt;&gt;"",0,IF(AND((COLUMN()-1)&gt;='VARIABLE COSTS'!$E$14,(COLUMN()-1)&lt;='VARIABLE COSTS'!$F$14),'VARIABLE COSTS'!$L$14,0))</f>
        <v>#N/A</v>
      </c>
      <c r="AK45" s="16" t="e">
        <f>IF('VARIABLE COSTS'!$B$12&lt;&gt;"",0,IF(AND((COLUMN()-1)&gt;='VARIABLE COSTS'!$E$14,(COLUMN()-1)&lt;='VARIABLE COSTS'!$F$14),'VARIABLE COSTS'!$L$14,0))</f>
        <v>#N/A</v>
      </c>
      <c r="AL45" s="16" t="e">
        <f>IF('VARIABLE COSTS'!$B$12&lt;&gt;"",0,IF(AND((COLUMN()-1)&gt;='VARIABLE COSTS'!$E$14,(COLUMN()-1)&lt;='VARIABLE COSTS'!$F$14),'VARIABLE COSTS'!$L$14,0))</f>
        <v>#N/A</v>
      </c>
      <c r="AM45" s="16" t="e">
        <f>IF('VARIABLE COSTS'!$B$12&lt;&gt;"",0,IF(AND((COLUMN()-1)&gt;='VARIABLE COSTS'!$E$14,(COLUMN()-1)&lt;='VARIABLE COSTS'!$F$14),'VARIABLE COSTS'!$L$14,0))</f>
        <v>#N/A</v>
      </c>
      <c r="AN45" s="16" t="e">
        <f>IF('VARIABLE COSTS'!$B$12&lt;&gt;"",0,IF(AND((COLUMN()-1)&gt;='VARIABLE COSTS'!$E$14,(COLUMN()-1)&lt;='VARIABLE COSTS'!$F$14),'VARIABLE COSTS'!$L$14,0))</f>
        <v>#N/A</v>
      </c>
      <c r="AO45" s="16" t="e">
        <f>IF('VARIABLE COSTS'!$B$12&lt;&gt;"",0,IF(AND((COLUMN()-1)&gt;='VARIABLE COSTS'!$E$14,(COLUMN()-1)&lt;='VARIABLE COSTS'!$F$14),'VARIABLE COSTS'!$L$14,0))</f>
        <v>#N/A</v>
      </c>
      <c r="AP45" s="16" t="e">
        <f>IF('VARIABLE COSTS'!$B$12&lt;&gt;"",0,IF(AND((COLUMN()-1)&gt;='VARIABLE COSTS'!$E$14,(COLUMN()-1)&lt;='VARIABLE COSTS'!$F$14),'VARIABLE COSTS'!$L$14,0))</f>
        <v>#N/A</v>
      </c>
      <c r="AQ45" s="16" t="e">
        <f>IF('VARIABLE COSTS'!$B$12&lt;&gt;"",0,IF(AND((COLUMN()-1)&gt;='VARIABLE COSTS'!$E$14,(COLUMN()-1)&lt;='VARIABLE COSTS'!$F$14),'VARIABLE COSTS'!$L$14,0))</f>
        <v>#N/A</v>
      </c>
      <c r="AR45" s="16" t="e">
        <f>IF('VARIABLE COSTS'!$B$12&lt;&gt;"",0,IF(AND((COLUMN()-1)&gt;='VARIABLE COSTS'!$E$14,(COLUMN()-1)&lt;='VARIABLE COSTS'!$F$14),'VARIABLE COSTS'!$L$14,0))</f>
        <v>#N/A</v>
      </c>
      <c r="AS45" s="16" t="e">
        <f>IF('VARIABLE COSTS'!$B$12&lt;&gt;"",0,IF(AND((COLUMN()-1)&gt;='VARIABLE COSTS'!$E$14,(COLUMN()-1)&lt;='VARIABLE COSTS'!$F$14),'VARIABLE COSTS'!$L$14,0))</f>
        <v>#N/A</v>
      </c>
      <c r="AT45" s="16" t="e">
        <f>IF('VARIABLE COSTS'!$B$12&lt;&gt;"",0,IF(AND((COLUMN()-1)&gt;='VARIABLE COSTS'!$E$14,(COLUMN()-1)&lt;='VARIABLE COSTS'!$F$14),'VARIABLE COSTS'!$L$14,0))</f>
        <v>#N/A</v>
      </c>
      <c r="AU45" s="16" t="e">
        <f>IF('VARIABLE COSTS'!$B$12&lt;&gt;"",0,IF(AND((COLUMN()-1)&gt;='VARIABLE COSTS'!$E$14,(COLUMN()-1)&lt;='VARIABLE COSTS'!$F$14),'VARIABLE COSTS'!$L$14,0))</f>
        <v>#N/A</v>
      </c>
      <c r="AV45" s="16" t="e">
        <f>IF('VARIABLE COSTS'!$B$12&lt;&gt;"",0,IF(AND((COLUMN()-1)&gt;='VARIABLE COSTS'!$E$14,(COLUMN()-1)&lt;='VARIABLE COSTS'!$F$14),'VARIABLE COSTS'!$L$14,0))</f>
        <v>#N/A</v>
      </c>
      <c r="AW45" s="16" t="e">
        <f>IF('VARIABLE COSTS'!$B$12&lt;&gt;"",0,IF(AND((COLUMN()-1)&gt;='VARIABLE COSTS'!$E$14,(COLUMN()-1)&lt;='VARIABLE COSTS'!$F$14),'VARIABLE COSTS'!$L$14,0))</f>
        <v>#N/A</v>
      </c>
      <c r="AX45" s="16" t="e">
        <f>IF('VARIABLE COSTS'!$B$12&lt;&gt;"",0,IF(AND((COLUMN()-1)&gt;='VARIABLE COSTS'!$E$14,(COLUMN()-1)&lt;='VARIABLE COSTS'!$F$14),'VARIABLE COSTS'!$L$14,0))</f>
        <v>#N/A</v>
      </c>
      <c r="AY45" s="16" t="e">
        <f>IF('VARIABLE COSTS'!$B$12&lt;&gt;"",0,IF(AND((COLUMN()-1)&gt;='VARIABLE COSTS'!$E$14,(COLUMN()-1)&lt;='VARIABLE COSTS'!$F$14),'VARIABLE COSTS'!$L$14,0))</f>
        <v>#N/A</v>
      </c>
      <c r="AZ45" s="16" t="e">
        <f>IF('VARIABLE COSTS'!$B$12&lt;&gt;"",0,IF(AND((COLUMN()-1)&gt;='VARIABLE COSTS'!$E$14,(COLUMN()-1)&lt;='VARIABLE COSTS'!$F$14),'VARIABLE COSTS'!$L$14,0))</f>
        <v>#N/A</v>
      </c>
      <c r="BA45" s="16" t="e">
        <f>IF('VARIABLE COSTS'!$B$12&lt;&gt;"",0,IF(AND((COLUMN()-1)&gt;='VARIABLE COSTS'!$E$14,(COLUMN()-1)&lt;='VARIABLE COSTS'!$F$14),'VARIABLE COSTS'!$L$14,0))</f>
        <v>#N/A</v>
      </c>
    </row>
    <row r="46" spans="1:53" x14ac:dyDescent="0.35">
      <c r="A46" s="38" t="s">
        <v>318</v>
      </c>
      <c r="B46" s="16" t="e">
        <f>IF('VARIABLE COSTS'!$B$12&lt;&gt;"",0,IF(AND((COLUMN()-1)&gt;='VARIABLE COSTS'!$E$15,(COLUMN()-1)&lt;='VARIABLE COSTS'!$F$15),'VARIABLE COSTS'!$L$15,0))</f>
        <v>#N/A</v>
      </c>
      <c r="C46" s="16" t="e">
        <f>IF('VARIABLE COSTS'!$B$12&lt;&gt;"",0,IF(AND((COLUMN()-1)&gt;='VARIABLE COSTS'!$E$15,(COLUMN()-1)&lt;='VARIABLE COSTS'!$F$15),'VARIABLE COSTS'!$L$15,0))</f>
        <v>#N/A</v>
      </c>
      <c r="D46" s="16" t="e">
        <f>IF('VARIABLE COSTS'!$B$12&lt;&gt;"",0,IF(AND((COLUMN()-1)&gt;='VARIABLE COSTS'!$E$15,(COLUMN()-1)&lt;='VARIABLE COSTS'!$F$15),'VARIABLE COSTS'!$L$15,0))</f>
        <v>#N/A</v>
      </c>
      <c r="E46" s="16" t="e">
        <f>IF('VARIABLE COSTS'!$B$12&lt;&gt;"",0,IF(AND((COLUMN()-1)&gt;='VARIABLE COSTS'!$E$15,(COLUMN()-1)&lt;='VARIABLE COSTS'!$F$15),'VARIABLE COSTS'!$L$15,0))</f>
        <v>#N/A</v>
      </c>
      <c r="F46" s="16" t="e">
        <f>IF('VARIABLE COSTS'!$B$12&lt;&gt;"",0,IF(AND((COLUMN()-1)&gt;='VARIABLE COSTS'!$E$15,(COLUMN()-1)&lt;='VARIABLE COSTS'!$F$15),'VARIABLE COSTS'!$L$15,0))</f>
        <v>#N/A</v>
      </c>
      <c r="G46" s="16" t="e">
        <f>IF('VARIABLE COSTS'!$B$12&lt;&gt;"",0,IF(AND((COLUMN()-1)&gt;='VARIABLE COSTS'!$E$15,(COLUMN()-1)&lt;='VARIABLE COSTS'!$F$15),'VARIABLE COSTS'!$L$15,0))</f>
        <v>#N/A</v>
      </c>
      <c r="H46" s="16" t="e">
        <f>IF('VARIABLE COSTS'!$B$12&lt;&gt;"",0,IF(AND((COLUMN()-1)&gt;='VARIABLE COSTS'!$E$15,(COLUMN()-1)&lt;='VARIABLE COSTS'!$F$15),'VARIABLE COSTS'!$L$15,0))</f>
        <v>#N/A</v>
      </c>
      <c r="I46" s="16" t="e">
        <f>IF('VARIABLE COSTS'!$B$12&lt;&gt;"",0,IF(AND((COLUMN()-1)&gt;='VARIABLE COSTS'!$E$15,(COLUMN()-1)&lt;='VARIABLE COSTS'!$F$15),'VARIABLE COSTS'!$L$15,0))</f>
        <v>#N/A</v>
      </c>
      <c r="J46" s="16" t="e">
        <f>IF('VARIABLE COSTS'!$B$12&lt;&gt;"",0,IF(AND((COLUMN()-1)&gt;='VARIABLE COSTS'!$E$15,(COLUMN()-1)&lt;='VARIABLE COSTS'!$F$15),'VARIABLE COSTS'!$L$15,0))</f>
        <v>#N/A</v>
      </c>
      <c r="K46" s="16" t="e">
        <f>IF('VARIABLE COSTS'!$B$12&lt;&gt;"",0,IF(AND((COLUMN()-1)&gt;='VARIABLE COSTS'!$E$15,(COLUMN()-1)&lt;='VARIABLE COSTS'!$F$15),'VARIABLE COSTS'!$L$15,0))</f>
        <v>#N/A</v>
      </c>
      <c r="L46" s="16" t="e">
        <f>IF('VARIABLE COSTS'!$B$12&lt;&gt;"",0,IF(AND((COLUMN()-1)&gt;='VARIABLE COSTS'!$E$15,(COLUMN()-1)&lt;='VARIABLE COSTS'!$F$15),'VARIABLE COSTS'!$L$15,0))</f>
        <v>#N/A</v>
      </c>
      <c r="M46" s="16" t="e">
        <f>IF('VARIABLE COSTS'!$B$12&lt;&gt;"",0,IF(AND((COLUMN()-1)&gt;='VARIABLE COSTS'!$E$15,(COLUMN()-1)&lt;='VARIABLE COSTS'!$F$15),'VARIABLE COSTS'!$L$15,0))</f>
        <v>#N/A</v>
      </c>
      <c r="N46" s="16" t="e">
        <f>IF('VARIABLE COSTS'!$B$12&lt;&gt;"",0,IF(AND((COLUMN()-1)&gt;='VARIABLE COSTS'!$E$15,(COLUMN()-1)&lt;='VARIABLE COSTS'!$F$15),'VARIABLE COSTS'!$L$15,0))</f>
        <v>#N/A</v>
      </c>
      <c r="O46" s="16" t="e">
        <f>IF('VARIABLE COSTS'!$B$12&lt;&gt;"",0,IF(AND((COLUMN()-1)&gt;='VARIABLE COSTS'!$E$15,(COLUMN()-1)&lt;='VARIABLE COSTS'!$F$15),'VARIABLE COSTS'!$L$15,0))</f>
        <v>#N/A</v>
      </c>
      <c r="P46" s="16" t="e">
        <f>IF('VARIABLE COSTS'!$B$12&lt;&gt;"",0,IF(AND((COLUMN()-1)&gt;='VARIABLE COSTS'!$E$15,(COLUMN()-1)&lt;='VARIABLE COSTS'!$F$15),'VARIABLE COSTS'!$L$15,0))</f>
        <v>#N/A</v>
      </c>
      <c r="Q46" s="16" t="e">
        <f>IF('VARIABLE COSTS'!$B$12&lt;&gt;"",0,IF(AND((COLUMN()-1)&gt;='VARIABLE COSTS'!$E$15,(COLUMN()-1)&lt;='VARIABLE COSTS'!$F$15),'VARIABLE COSTS'!$L$15,0))</f>
        <v>#N/A</v>
      </c>
      <c r="R46" s="16" t="e">
        <f>IF('VARIABLE COSTS'!$B$12&lt;&gt;"",0,IF(AND((COLUMN()-1)&gt;='VARIABLE COSTS'!$E$15,(COLUMN()-1)&lt;='VARIABLE COSTS'!$F$15),'VARIABLE COSTS'!$L$15,0))</f>
        <v>#N/A</v>
      </c>
      <c r="S46" s="16" t="e">
        <f>IF('VARIABLE COSTS'!$B$12&lt;&gt;"",0,IF(AND((COLUMN()-1)&gt;='VARIABLE COSTS'!$E$15,(COLUMN()-1)&lt;='VARIABLE COSTS'!$F$15),'VARIABLE COSTS'!$L$15,0))</f>
        <v>#N/A</v>
      </c>
      <c r="T46" s="16" t="e">
        <f>IF('VARIABLE COSTS'!$B$12&lt;&gt;"",0,IF(AND((COLUMN()-1)&gt;='VARIABLE COSTS'!$E$15,(COLUMN()-1)&lt;='VARIABLE COSTS'!$F$15),'VARIABLE COSTS'!$L$15,0))</f>
        <v>#N/A</v>
      </c>
      <c r="U46" s="16" t="e">
        <f>IF('VARIABLE COSTS'!$B$12&lt;&gt;"",0,IF(AND((COLUMN()-1)&gt;='VARIABLE COSTS'!$E$15,(COLUMN()-1)&lt;='VARIABLE COSTS'!$F$15),'VARIABLE COSTS'!$L$15,0))</f>
        <v>#N/A</v>
      </c>
      <c r="V46" s="16" t="e">
        <f>IF('VARIABLE COSTS'!$B$12&lt;&gt;"",0,IF(AND((COLUMN()-1)&gt;='VARIABLE COSTS'!$E$15,(COLUMN()-1)&lt;='VARIABLE COSTS'!$F$15),'VARIABLE COSTS'!$L$15,0))</f>
        <v>#N/A</v>
      </c>
      <c r="W46" s="16" t="e">
        <f>IF('VARIABLE COSTS'!$B$12&lt;&gt;"",0,IF(AND((COLUMN()-1)&gt;='VARIABLE COSTS'!$E$15,(COLUMN()-1)&lt;='VARIABLE COSTS'!$F$15),'VARIABLE COSTS'!$L$15,0))</f>
        <v>#N/A</v>
      </c>
      <c r="X46" s="16" t="e">
        <f>IF('VARIABLE COSTS'!$B$12&lt;&gt;"",0,IF(AND((COLUMN()-1)&gt;='VARIABLE COSTS'!$E$15,(COLUMN()-1)&lt;='VARIABLE COSTS'!$F$15),'VARIABLE COSTS'!$L$15,0))</f>
        <v>#N/A</v>
      </c>
      <c r="Y46" s="16" t="e">
        <f>IF('VARIABLE COSTS'!$B$12&lt;&gt;"",0,IF(AND((COLUMN()-1)&gt;='VARIABLE COSTS'!$E$15,(COLUMN()-1)&lt;='VARIABLE COSTS'!$F$15),'VARIABLE COSTS'!$L$15,0))</f>
        <v>#N/A</v>
      </c>
      <c r="Z46" s="16" t="e">
        <f>IF('VARIABLE COSTS'!$B$12&lt;&gt;"",0,IF(AND((COLUMN()-1)&gt;='VARIABLE COSTS'!$E$15,(COLUMN()-1)&lt;='VARIABLE COSTS'!$F$15),'VARIABLE COSTS'!$L$15,0))</f>
        <v>#N/A</v>
      </c>
      <c r="AA46" s="16" t="e">
        <f>IF('VARIABLE COSTS'!$B$12&lt;&gt;"",0,IF(AND((COLUMN()-1)&gt;='VARIABLE COSTS'!$E$15,(COLUMN()-1)&lt;='VARIABLE COSTS'!$F$15),'VARIABLE COSTS'!$L$15,0))</f>
        <v>#N/A</v>
      </c>
      <c r="AB46" s="16" t="e">
        <f>IF('VARIABLE COSTS'!$B$12&lt;&gt;"",0,IF(AND((COLUMN()-1)&gt;='VARIABLE COSTS'!$E$15,(COLUMN()-1)&lt;='VARIABLE COSTS'!$F$15),'VARIABLE COSTS'!$L$15,0))</f>
        <v>#N/A</v>
      </c>
      <c r="AC46" s="16" t="e">
        <f>IF('VARIABLE COSTS'!$B$12&lt;&gt;"",0,IF(AND((COLUMN()-1)&gt;='VARIABLE COSTS'!$E$15,(COLUMN()-1)&lt;='VARIABLE COSTS'!$F$15),'VARIABLE COSTS'!$L$15,0))</f>
        <v>#N/A</v>
      </c>
      <c r="AD46" s="16" t="e">
        <f>IF('VARIABLE COSTS'!$B$12&lt;&gt;"",0,IF(AND((COLUMN()-1)&gt;='VARIABLE COSTS'!$E$15,(COLUMN()-1)&lt;='VARIABLE COSTS'!$F$15),'VARIABLE COSTS'!$L$15,0))</f>
        <v>#N/A</v>
      </c>
      <c r="AE46" s="16" t="e">
        <f>IF('VARIABLE COSTS'!$B$12&lt;&gt;"",0,IF(AND((COLUMN()-1)&gt;='VARIABLE COSTS'!$E$15,(COLUMN()-1)&lt;='VARIABLE COSTS'!$F$15),'VARIABLE COSTS'!$L$15,0))</f>
        <v>#N/A</v>
      </c>
      <c r="AF46" s="16" t="e">
        <f>IF('VARIABLE COSTS'!$B$12&lt;&gt;"",0,IF(AND((COLUMN()-1)&gt;='VARIABLE COSTS'!$E$15,(COLUMN()-1)&lt;='VARIABLE COSTS'!$F$15),'VARIABLE COSTS'!$L$15,0))</f>
        <v>#N/A</v>
      </c>
      <c r="AG46" s="16" t="e">
        <f>IF('VARIABLE COSTS'!$B$12&lt;&gt;"",0,IF(AND((COLUMN()-1)&gt;='VARIABLE COSTS'!$E$15,(COLUMN()-1)&lt;='VARIABLE COSTS'!$F$15),'VARIABLE COSTS'!$L$15,0))</f>
        <v>#N/A</v>
      </c>
      <c r="AH46" s="16" t="e">
        <f>IF('VARIABLE COSTS'!$B$12&lt;&gt;"",0,IF(AND((COLUMN()-1)&gt;='VARIABLE COSTS'!$E$15,(COLUMN()-1)&lt;='VARIABLE COSTS'!$F$15),'VARIABLE COSTS'!$L$15,0))</f>
        <v>#N/A</v>
      </c>
      <c r="AI46" s="16" t="e">
        <f>IF('VARIABLE COSTS'!$B$12&lt;&gt;"",0,IF(AND((COLUMN()-1)&gt;='VARIABLE COSTS'!$E$15,(COLUMN()-1)&lt;='VARIABLE COSTS'!$F$15),'VARIABLE COSTS'!$L$15,0))</f>
        <v>#N/A</v>
      </c>
      <c r="AJ46" s="16" t="e">
        <f>IF('VARIABLE COSTS'!$B$12&lt;&gt;"",0,IF(AND((COLUMN()-1)&gt;='VARIABLE COSTS'!$E$15,(COLUMN()-1)&lt;='VARIABLE COSTS'!$F$15),'VARIABLE COSTS'!$L$15,0))</f>
        <v>#N/A</v>
      </c>
      <c r="AK46" s="16" t="e">
        <f>IF('VARIABLE COSTS'!$B$12&lt;&gt;"",0,IF(AND((COLUMN()-1)&gt;='VARIABLE COSTS'!$E$15,(COLUMN()-1)&lt;='VARIABLE COSTS'!$F$15),'VARIABLE COSTS'!$L$15,0))</f>
        <v>#N/A</v>
      </c>
      <c r="AL46" s="16" t="e">
        <f>IF('VARIABLE COSTS'!$B$12&lt;&gt;"",0,IF(AND((COLUMN()-1)&gt;='VARIABLE COSTS'!$E$15,(COLUMN()-1)&lt;='VARIABLE COSTS'!$F$15),'VARIABLE COSTS'!$L$15,0))</f>
        <v>#N/A</v>
      </c>
      <c r="AM46" s="16" t="e">
        <f>IF('VARIABLE COSTS'!$B$12&lt;&gt;"",0,IF(AND((COLUMN()-1)&gt;='VARIABLE COSTS'!$E$15,(COLUMN()-1)&lt;='VARIABLE COSTS'!$F$15),'VARIABLE COSTS'!$L$15,0))</f>
        <v>#N/A</v>
      </c>
      <c r="AN46" s="16" t="e">
        <f>IF('VARIABLE COSTS'!$B$12&lt;&gt;"",0,IF(AND((COLUMN()-1)&gt;='VARIABLE COSTS'!$E$15,(COLUMN()-1)&lt;='VARIABLE COSTS'!$F$15),'VARIABLE COSTS'!$L$15,0))</f>
        <v>#N/A</v>
      </c>
      <c r="AO46" s="16" t="e">
        <f>IF('VARIABLE COSTS'!$B$12&lt;&gt;"",0,IF(AND((COLUMN()-1)&gt;='VARIABLE COSTS'!$E$15,(COLUMN()-1)&lt;='VARIABLE COSTS'!$F$15),'VARIABLE COSTS'!$L$15,0))</f>
        <v>#N/A</v>
      </c>
      <c r="AP46" s="16" t="e">
        <f>IF('VARIABLE COSTS'!$B$12&lt;&gt;"",0,IF(AND((COLUMN()-1)&gt;='VARIABLE COSTS'!$E$15,(COLUMN()-1)&lt;='VARIABLE COSTS'!$F$15),'VARIABLE COSTS'!$L$15,0))</f>
        <v>#N/A</v>
      </c>
      <c r="AQ46" s="16" t="e">
        <f>IF('VARIABLE COSTS'!$B$12&lt;&gt;"",0,IF(AND((COLUMN()-1)&gt;='VARIABLE COSTS'!$E$15,(COLUMN()-1)&lt;='VARIABLE COSTS'!$F$15),'VARIABLE COSTS'!$L$15,0))</f>
        <v>#N/A</v>
      </c>
      <c r="AR46" s="16" t="e">
        <f>IF('VARIABLE COSTS'!$B$12&lt;&gt;"",0,IF(AND((COLUMN()-1)&gt;='VARIABLE COSTS'!$E$15,(COLUMN()-1)&lt;='VARIABLE COSTS'!$F$15),'VARIABLE COSTS'!$L$15,0))</f>
        <v>#N/A</v>
      </c>
      <c r="AS46" s="16" t="e">
        <f>IF('VARIABLE COSTS'!$B$12&lt;&gt;"",0,IF(AND((COLUMN()-1)&gt;='VARIABLE COSTS'!$E$15,(COLUMN()-1)&lt;='VARIABLE COSTS'!$F$15),'VARIABLE COSTS'!$L$15,0))</f>
        <v>#N/A</v>
      </c>
      <c r="AT46" s="16" t="e">
        <f>IF('VARIABLE COSTS'!$B$12&lt;&gt;"",0,IF(AND((COLUMN()-1)&gt;='VARIABLE COSTS'!$E$15,(COLUMN()-1)&lt;='VARIABLE COSTS'!$F$15),'VARIABLE COSTS'!$L$15,0))</f>
        <v>#N/A</v>
      </c>
      <c r="AU46" s="16" t="e">
        <f>IF('VARIABLE COSTS'!$B$12&lt;&gt;"",0,IF(AND((COLUMN()-1)&gt;='VARIABLE COSTS'!$E$15,(COLUMN()-1)&lt;='VARIABLE COSTS'!$F$15),'VARIABLE COSTS'!$L$15,0))</f>
        <v>#N/A</v>
      </c>
      <c r="AV46" s="16" t="e">
        <f>IF('VARIABLE COSTS'!$B$12&lt;&gt;"",0,IF(AND((COLUMN()-1)&gt;='VARIABLE COSTS'!$E$15,(COLUMN()-1)&lt;='VARIABLE COSTS'!$F$15),'VARIABLE COSTS'!$L$15,0))</f>
        <v>#N/A</v>
      </c>
      <c r="AW46" s="16" t="e">
        <f>IF('VARIABLE COSTS'!$B$12&lt;&gt;"",0,IF(AND((COLUMN()-1)&gt;='VARIABLE COSTS'!$E$15,(COLUMN()-1)&lt;='VARIABLE COSTS'!$F$15),'VARIABLE COSTS'!$L$15,0))</f>
        <v>#N/A</v>
      </c>
      <c r="AX46" s="16" t="e">
        <f>IF('VARIABLE COSTS'!$B$12&lt;&gt;"",0,IF(AND((COLUMN()-1)&gt;='VARIABLE COSTS'!$E$15,(COLUMN()-1)&lt;='VARIABLE COSTS'!$F$15),'VARIABLE COSTS'!$L$15,0))</f>
        <v>#N/A</v>
      </c>
      <c r="AY46" s="16" t="e">
        <f>IF('VARIABLE COSTS'!$B$12&lt;&gt;"",0,IF(AND((COLUMN()-1)&gt;='VARIABLE COSTS'!$E$15,(COLUMN()-1)&lt;='VARIABLE COSTS'!$F$15),'VARIABLE COSTS'!$L$15,0))</f>
        <v>#N/A</v>
      </c>
      <c r="AZ46" s="16" t="e">
        <f>IF('VARIABLE COSTS'!$B$12&lt;&gt;"",0,IF(AND((COLUMN()-1)&gt;='VARIABLE COSTS'!$E$15,(COLUMN()-1)&lt;='VARIABLE COSTS'!$F$15),'VARIABLE COSTS'!$L$15,0))</f>
        <v>#N/A</v>
      </c>
      <c r="BA46" s="16" t="e">
        <f>IF('VARIABLE COSTS'!$B$12&lt;&gt;"",0,IF(AND((COLUMN()-1)&gt;='VARIABLE COSTS'!$E$15,(COLUMN()-1)&lt;='VARIABLE COSTS'!$F$15),'VARIABLE COSTS'!$L$15,0))</f>
        <v>#N/A</v>
      </c>
    </row>
    <row r="47" spans="1:53" x14ac:dyDescent="0.35">
      <c r="A47" s="50" t="s">
        <v>320</v>
      </c>
      <c r="B47" s="67" t="str">
        <f>IF(AND((COLUMN()-1)&gt;='VARIABLE COSTS'!$E$16,(COLUMN()-1)&lt;='VARIABLE COSTS'!$F$16),'VARIABLE COSTS'!$L$16,0)</f>
        <v/>
      </c>
      <c r="C47" s="67" t="str">
        <f>IF(AND((COLUMN()-1)&gt;='VARIABLE COSTS'!$E$16,(COLUMN()-1)&lt;='VARIABLE COSTS'!$F$16),'VARIABLE COSTS'!$L$16,0)</f>
        <v/>
      </c>
      <c r="D47" s="67" t="str">
        <f>IF(AND((COLUMN()-1)&gt;='VARIABLE COSTS'!$E$16,(COLUMN()-1)&lt;='VARIABLE COSTS'!$F$16),'VARIABLE COSTS'!$L$16,0)</f>
        <v/>
      </c>
      <c r="E47" s="67" t="str">
        <f>IF(AND((COLUMN()-1)&gt;='VARIABLE COSTS'!$E$16,(COLUMN()-1)&lt;='VARIABLE COSTS'!$F$16),'VARIABLE COSTS'!$L$16,0)</f>
        <v/>
      </c>
      <c r="F47" s="67" t="str">
        <f>IF(AND((COLUMN()-1)&gt;='VARIABLE COSTS'!$E$16,(COLUMN()-1)&lt;='VARIABLE COSTS'!$F$16),'VARIABLE COSTS'!$L$16,0)</f>
        <v/>
      </c>
      <c r="G47" s="67" t="str">
        <f>IF(AND((COLUMN()-1)&gt;='VARIABLE COSTS'!$E$16,(COLUMN()-1)&lt;='VARIABLE COSTS'!$F$16),'VARIABLE COSTS'!$L$16,0)</f>
        <v/>
      </c>
      <c r="H47" s="67" t="str">
        <f>IF(AND((COLUMN()-1)&gt;='VARIABLE COSTS'!$E$16,(COLUMN()-1)&lt;='VARIABLE COSTS'!$F$16),'VARIABLE COSTS'!$L$16,0)</f>
        <v/>
      </c>
      <c r="I47" s="67" t="str">
        <f>IF(AND((COLUMN()-1)&gt;='VARIABLE COSTS'!$E$16,(COLUMN()-1)&lt;='VARIABLE COSTS'!$F$16),'VARIABLE COSTS'!$L$16,0)</f>
        <v/>
      </c>
      <c r="J47" s="67" t="str">
        <f>IF(AND((COLUMN()-1)&gt;='VARIABLE COSTS'!$E$16,(COLUMN()-1)&lt;='VARIABLE COSTS'!$F$16),'VARIABLE COSTS'!$L$16,0)</f>
        <v/>
      </c>
      <c r="K47" s="67" t="str">
        <f>IF(AND((COLUMN()-1)&gt;='VARIABLE COSTS'!$E$16,(COLUMN()-1)&lt;='VARIABLE COSTS'!$F$16),'VARIABLE COSTS'!$L$16,0)</f>
        <v/>
      </c>
      <c r="L47" s="67" t="str">
        <f>IF(AND((COLUMN()-1)&gt;='VARIABLE COSTS'!$E$16,(COLUMN()-1)&lt;='VARIABLE COSTS'!$F$16),'VARIABLE COSTS'!$L$16,0)</f>
        <v/>
      </c>
      <c r="M47" s="67" t="str">
        <f>IF(AND((COLUMN()-1)&gt;='VARIABLE COSTS'!$E$16,(COLUMN()-1)&lt;='VARIABLE COSTS'!$F$16),'VARIABLE COSTS'!$L$16,0)</f>
        <v/>
      </c>
      <c r="N47" s="67" t="str">
        <f>IF(AND((COLUMN()-1)&gt;='VARIABLE COSTS'!$E$16,(COLUMN()-1)&lt;='VARIABLE COSTS'!$F$16),'VARIABLE COSTS'!$L$16,0)</f>
        <v/>
      </c>
      <c r="O47" s="67" t="str">
        <f>IF(AND((COLUMN()-1)&gt;='VARIABLE COSTS'!$E$16,(COLUMN()-1)&lt;='VARIABLE COSTS'!$F$16),'VARIABLE COSTS'!$L$16,0)</f>
        <v/>
      </c>
      <c r="P47" s="67" t="str">
        <f>IF(AND((COLUMN()-1)&gt;='VARIABLE COSTS'!$E$16,(COLUMN()-1)&lt;='VARIABLE COSTS'!$F$16),'VARIABLE COSTS'!$L$16,0)</f>
        <v/>
      </c>
      <c r="Q47" s="67" t="str">
        <f>IF(AND((COLUMN()-1)&gt;='VARIABLE COSTS'!$E$16,(COLUMN()-1)&lt;='VARIABLE COSTS'!$F$16),'VARIABLE COSTS'!$L$16,0)</f>
        <v/>
      </c>
      <c r="R47" s="67" t="str">
        <f>IF(AND((COLUMN()-1)&gt;='VARIABLE COSTS'!$E$16,(COLUMN()-1)&lt;='VARIABLE COSTS'!$F$16),'VARIABLE COSTS'!$L$16,0)</f>
        <v/>
      </c>
      <c r="S47" s="67" t="str">
        <f>IF(AND((COLUMN()-1)&gt;='VARIABLE COSTS'!$E$16,(COLUMN()-1)&lt;='VARIABLE COSTS'!$F$16),'VARIABLE COSTS'!$L$16,0)</f>
        <v/>
      </c>
      <c r="T47" s="67" t="str">
        <f>IF(AND((COLUMN()-1)&gt;='VARIABLE COSTS'!$E$16,(COLUMN()-1)&lt;='VARIABLE COSTS'!$F$16),'VARIABLE COSTS'!$L$16,0)</f>
        <v/>
      </c>
      <c r="U47" s="67" t="str">
        <f>IF(AND((COLUMN()-1)&gt;='VARIABLE COSTS'!$E$16,(COLUMN()-1)&lt;='VARIABLE COSTS'!$F$16),'VARIABLE COSTS'!$L$16,0)</f>
        <v/>
      </c>
      <c r="V47" s="67" t="str">
        <f>IF(AND((COLUMN()-1)&gt;='VARIABLE COSTS'!$E$16,(COLUMN()-1)&lt;='VARIABLE COSTS'!$F$16),'VARIABLE COSTS'!$L$16,0)</f>
        <v/>
      </c>
      <c r="W47" s="67" t="str">
        <f>IF(AND((COLUMN()-1)&gt;='VARIABLE COSTS'!$E$16,(COLUMN()-1)&lt;='VARIABLE COSTS'!$F$16),'VARIABLE COSTS'!$L$16,0)</f>
        <v/>
      </c>
      <c r="X47" s="67" t="str">
        <f>IF(AND((COLUMN()-1)&gt;='VARIABLE COSTS'!$E$16,(COLUMN()-1)&lt;='VARIABLE COSTS'!$F$16),'VARIABLE COSTS'!$L$16,0)</f>
        <v/>
      </c>
      <c r="Y47" s="67" t="str">
        <f>IF(AND((COLUMN()-1)&gt;='VARIABLE COSTS'!$E$16,(COLUMN()-1)&lt;='VARIABLE COSTS'!$F$16),'VARIABLE COSTS'!$L$16,0)</f>
        <v/>
      </c>
      <c r="Z47" s="67" t="str">
        <f>IF(AND((COLUMN()-1)&gt;='VARIABLE COSTS'!$E$16,(COLUMN()-1)&lt;='VARIABLE COSTS'!$F$16),'VARIABLE COSTS'!$L$16,0)</f>
        <v/>
      </c>
      <c r="AA47" s="67" t="str">
        <f>IF(AND((COLUMN()-1)&gt;='VARIABLE COSTS'!$E$16,(COLUMN()-1)&lt;='VARIABLE COSTS'!$F$16),'VARIABLE COSTS'!$L$16,0)</f>
        <v/>
      </c>
      <c r="AB47" s="67" t="str">
        <f>IF(AND((COLUMN()-1)&gt;='VARIABLE COSTS'!$E$16,(COLUMN()-1)&lt;='VARIABLE COSTS'!$F$16),'VARIABLE COSTS'!$L$16,0)</f>
        <v/>
      </c>
      <c r="AC47" s="67" t="str">
        <f>IF(AND((COLUMN()-1)&gt;='VARIABLE COSTS'!$E$16,(COLUMN()-1)&lt;='VARIABLE COSTS'!$F$16),'VARIABLE COSTS'!$L$16,0)</f>
        <v/>
      </c>
      <c r="AD47" s="67" t="str">
        <f>IF(AND((COLUMN()-1)&gt;='VARIABLE COSTS'!$E$16,(COLUMN()-1)&lt;='VARIABLE COSTS'!$F$16),'VARIABLE COSTS'!$L$16,0)</f>
        <v/>
      </c>
      <c r="AE47" s="67" t="str">
        <f>IF(AND((COLUMN()-1)&gt;='VARIABLE COSTS'!$E$16,(COLUMN()-1)&lt;='VARIABLE COSTS'!$F$16),'VARIABLE COSTS'!$L$16,0)</f>
        <v/>
      </c>
      <c r="AF47" s="67" t="str">
        <f>IF(AND((COLUMN()-1)&gt;='VARIABLE COSTS'!$E$16,(COLUMN()-1)&lt;='VARIABLE COSTS'!$F$16),'VARIABLE COSTS'!$L$16,0)</f>
        <v/>
      </c>
      <c r="AG47" s="67" t="str">
        <f>IF(AND((COLUMN()-1)&gt;='VARIABLE COSTS'!$E$16,(COLUMN()-1)&lt;='VARIABLE COSTS'!$F$16),'VARIABLE COSTS'!$L$16,0)</f>
        <v/>
      </c>
      <c r="AH47" s="67" t="str">
        <f>IF(AND((COLUMN()-1)&gt;='VARIABLE COSTS'!$E$16,(COLUMN()-1)&lt;='VARIABLE COSTS'!$F$16),'VARIABLE COSTS'!$L$16,0)</f>
        <v/>
      </c>
      <c r="AI47" s="67" t="str">
        <f>IF(AND((COLUMN()-1)&gt;='VARIABLE COSTS'!$E$16,(COLUMN()-1)&lt;='VARIABLE COSTS'!$F$16),'VARIABLE COSTS'!$L$16,0)</f>
        <v/>
      </c>
      <c r="AJ47" s="67" t="str">
        <f>IF(AND((COLUMN()-1)&gt;='VARIABLE COSTS'!$E$16,(COLUMN()-1)&lt;='VARIABLE COSTS'!$F$16),'VARIABLE COSTS'!$L$16,0)</f>
        <v/>
      </c>
      <c r="AK47" s="67" t="str">
        <f>IF(AND((COLUMN()-1)&gt;='VARIABLE COSTS'!$E$16,(COLUMN()-1)&lt;='VARIABLE COSTS'!$F$16),'VARIABLE COSTS'!$L$16,0)</f>
        <v/>
      </c>
      <c r="AL47" s="67" t="str">
        <f>IF(AND((COLUMN()-1)&gt;='VARIABLE COSTS'!$E$16,(COLUMN()-1)&lt;='VARIABLE COSTS'!$F$16),'VARIABLE COSTS'!$L$16,0)</f>
        <v/>
      </c>
      <c r="AM47" s="67" t="str">
        <f>IF(AND((COLUMN()-1)&gt;='VARIABLE COSTS'!$E$16,(COLUMN()-1)&lt;='VARIABLE COSTS'!$F$16),'VARIABLE COSTS'!$L$16,0)</f>
        <v/>
      </c>
      <c r="AN47" s="67" t="str">
        <f>IF(AND((COLUMN()-1)&gt;='VARIABLE COSTS'!$E$16,(COLUMN()-1)&lt;='VARIABLE COSTS'!$F$16),'VARIABLE COSTS'!$L$16,0)</f>
        <v/>
      </c>
      <c r="AO47" s="67" t="str">
        <f>IF(AND((COLUMN()-1)&gt;='VARIABLE COSTS'!$E$16,(COLUMN()-1)&lt;='VARIABLE COSTS'!$F$16),'VARIABLE COSTS'!$L$16,0)</f>
        <v/>
      </c>
      <c r="AP47" s="67" t="str">
        <f>IF(AND((COLUMN()-1)&gt;='VARIABLE COSTS'!$E$16,(COLUMN()-1)&lt;='VARIABLE COSTS'!$F$16),'VARIABLE COSTS'!$L$16,0)</f>
        <v/>
      </c>
      <c r="AQ47" s="67" t="str">
        <f>IF(AND((COLUMN()-1)&gt;='VARIABLE COSTS'!$E$16,(COLUMN()-1)&lt;='VARIABLE COSTS'!$F$16),'VARIABLE COSTS'!$L$16,0)</f>
        <v/>
      </c>
      <c r="AR47" s="67" t="str">
        <f>IF(AND((COLUMN()-1)&gt;='VARIABLE COSTS'!$E$16,(COLUMN()-1)&lt;='VARIABLE COSTS'!$F$16),'VARIABLE COSTS'!$L$16,0)</f>
        <v/>
      </c>
      <c r="AS47" s="67" t="str">
        <f>IF(AND((COLUMN()-1)&gt;='VARIABLE COSTS'!$E$16,(COLUMN()-1)&lt;='VARIABLE COSTS'!$F$16),'VARIABLE COSTS'!$L$16,0)</f>
        <v/>
      </c>
      <c r="AT47" s="67" t="str">
        <f>IF(AND((COLUMN()-1)&gt;='VARIABLE COSTS'!$E$16,(COLUMN()-1)&lt;='VARIABLE COSTS'!$F$16),'VARIABLE COSTS'!$L$16,0)</f>
        <v/>
      </c>
      <c r="AU47" s="67" t="str">
        <f>IF(AND((COLUMN()-1)&gt;='VARIABLE COSTS'!$E$16,(COLUMN()-1)&lt;='VARIABLE COSTS'!$F$16),'VARIABLE COSTS'!$L$16,0)</f>
        <v/>
      </c>
      <c r="AV47" s="67" t="str">
        <f>IF(AND((COLUMN()-1)&gt;='VARIABLE COSTS'!$E$16,(COLUMN()-1)&lt;='VARIABLE COSTS'!$F$16),'VARIABLE COSTS'!$L$16,0)</f>
        <v/>
      </c>
      <c r="AW47" s="67" t="str">
        <f>IF(AND((COLUMN()-1)&gt;='VARIABLE COSTS'!$E$16,(COLUMN()-1)&lt;='VARIABLE COSTS'!$F$16),'VARIABLE COSTS'!$L$16,0)</f>
        <v/>
      </c>
      <c r="AX47" s="67" t="str">
        <f>IF(AND((COLUMN()-1)&gt;='VARIABLE COSTS'!$E$16,(COLUMN()-1)&lt;='VARIABLE COSTS'!$F$16),'VARIABLE COSTS'!$L$16,0)</f>
        <v/>
      </c>
      <c r="AY47" s="67" t="str">
        <f>IF(AND((COLUMN()-1)&gt;='VARIABLE COSTS'!$E$16,(COLUMN()-1)&lt;='VARIABLE COSTS'!$F$16),'VARIABLE COSTS'!$L$16,0)</f>
        <v/>
      </c>
      <c r="AZ47" s="67" t="str">
        <f>IF(AND((COLUMN()-1)&gt;='VARIABLE COSTS'!$E$16,(COLUMN()-1)&lt;='VARIABLE COSTS'!$F$16),'VARIABLE COSTS'!$L$16,0)</f>
        <v/>
      </c>
      <c r="BA47" s="67" t="str">
        <f>IF(AND((COLUMN()-1)&gt;='VARIABLE COSTS'!$E$16,(COLUMN()-1)&lt;='VARIABLE COSTS'!$F$16),'VARIABLE COSTS'!$L$16,0)</f>
        <v/>
      </c>
    </row>
    <row r="48" spans="1:53" x14ac:dyDescent="0.35">
      <c r="A48" s="38" t="s">
        <v>321</v>
      </c>
      <c r="B48" s="16" t="e">
        <f>IF('VARIABLE COSTS'!$B$16&lt;&gt;"",0,IF(AND((COLUMN()-1)&gt;='VARIABLE COSTS'!$E$17,(COLUMN()-1)&lt;='VARIABLE COSTS'!$F$17),'VARIABLE COSTS'!$L$17,0))</f>
        <v>#N/A</v>
      </c>
      <c r="C48" s="16" t="e">
        <f>IF('VARIABLE COSTS'!$B$16&lt;&gt;"",0,IF(AND((COLUMN()-1)&gt;='VARIABLE COSTS'!$E$17,(COLUMN()-1)&lt;='VARIABLE COSTS'!$F$17),'VARIABLE COSTS'!$L$17,0))</f>
        <v>#N/A</v>
      </c>
      <c r="D48" s="16" t="e">
        <f>IF('VARIABLE COSTS'!$B$16&lt;&gt;"",0,IF(AND((COLUMN()-1)&gt;='VARIABLE COSTS'!$E$17,(COLUMN()-1)&lt;='VARIABLE COSTS'!$F$17),'VARIABLE COSTS'!$L$17,0))</f>
        <v>#N/A</v>
      </c>
      <c r="E48" s="16" t="e">
        <f>IF('VARIABLE COSTS'!$B$16&lt;&gt;"",0,IF(AND((COLUMN()-1)&gt;='VARIABLE COSTS'!$E$17,(COLUMN()-1)&lt;='VARIABLE COSTS'!$F$17),'VARIABLE COSTS'!$L$17,0))</f>
        <v>#N/A</v>
      </c>
      <c r="F48" s="16" t="e">
        <f>IF('VARIABLE COSTS'!$B$16&lt;&gt;"",0,IF(AND((COLUMN()-1)&gt;='VARIABLE COSTS'!$E$17,(COLUMN()-1)&lt;='VARIABLE COSTS'!$F$17),'VARIABLE COSTS'!$L$17,0))</f>
        <v>#N/A</v>
      </c>
      <c r="G48" s="16" t="e">
        <f>IF('VARIABLE COSTS'!$B$16&lt;&gt;"",0,IF(AND((COLUMN()-1)&gt;='VARIABLE COSTS'!$E$17,(COLUMN()-1)&lt;='VARIABLE COSTS'!$F$17),'VARIABLE COSTS'!$L$17,0))</f>
        <v>#N/A</v>
      </c>
      <c r="H48" s="16" t="e">
        <f>IF('VARIABLE COSTS'!$B$16&lt;&gt;"",0,IF(AND((COLUMN()-1)&gt;='VARIABLE COSTS'!$E$17,(COLUMN()-1)&lt;='VARIABLE COSTS'!$F$17),'VARIABLE COSTS'!$L$17,0))</f>
        <v>#N/A</v>
      </c>
      <c r="I48" s="16" t="e">
        <f>IF('VARIABLE COSTS'!$B$16&lt;&gt;"",0,IF(AND((COLUMN()-1)&gt;='VARIABLE COSTS'!$E$17,(COLUMN()-1)&lt;='VARIABLE COSTS'!$F$17),'VARIABLE COSTS'!$L$17,0))</f>
        <v>#N/A</v>
      </c>
      <c r="J48" s="16" t="e">
        <f>IF('VARIABLE COSTS'!$B$16&lt;&gt;"",0,IF(AND((COLUMN()-1)&gt;='VARIABLE COSTS'!$E$17,(COLUMN()-1)&lt;='VARIABLE COSTS'!$F$17),'VARIABLE COSTS'!$L$17,0))</f>
        <v>#N/A</v>
      </c>
      <c r="K48" s="16" t="e">
        <f>IF('VARIABLE COSTS'!$B$16&lt;&gt;"",0,IF(AND((COLUMN()-1)&gt;='VARIABLE COSTS'!$E$17,(COLUMN()-1)&lt;='VARIABLE COSTS'!$F$17),'VARIABLE COSTS'!$L$17,0))</f>
        <v>#N/A</v>
      </c>
      <c r="L48" s="16" t="e">
        <f>IF('VARIABLE COSTS'!$B$16&lt;&gt;"",0,IF(AND((COLUMN()-1)&gt;='VARIABLE COSTS'!$E$17,(COLUMN()-1)&lt;='VARIABLE COSTS'!$F$17),'VARIABLE COSTS'!$L$17,0))</f>
        <v>#N/A</v>
      </c>
      <c r="M48" s="16" t="e">
        <f>IF('VARIABLE COSTS'!$B$16&lt;&gt;"",0,IF(AND((COLUMN()-1)&gt;='VARIABLE COSTS'!$E$17,(COLUMN()-1)&lt;='VARIABLE COSTS'!$F$17),'VARIABLE COSTS'!$L$17,0))</f>
        <v>#N/A</v>
      </c>
      <c r="N48" s="16" t="e">
        <f>IF('VARIABLE COSTS'!$B$16&lt;&gt;"",0,IF(AND((COLUMN()-1)&gt;='VARIABLE COSTS'!$E$17,(COLUMN()-1)&lt;='VARIABLE COSTS'!$F$17),'VARIABLE COSTS'!$L$17,0))</f>
        <v>#N/A</v>
      </c>
      <c r="O48" s="16" t="e">
        <f>IF('VARIABLE COSTS'!$B$16&lt;&gt;"",0,IF(AND((COLUMN()-1)&gt;='VARIABLE COSTS'!$E$17,(COLUMN()-1)&lt;='VARIABLE COSTS'!$F$17),'VARIABLE COSTS'!$L$17,0))</f>
        <v>#N/A</v>
      </c>
      <c r="P48" s="16" t="e">
        <f>IF('VARIABLE COSTS'!$B$16&lt;&gt;"",0,IF(AND((COLUMN()-1)&gt;='VARIABLE COSTS'!$E$17,(COLUMN()-1)&lt;='VARIABLE COSTS'!$F$17),'VARIABLE COSTS'!$L$17,0))</f>
        <v>#N/A</v>
      </c>
      <c r="Q48" s="16" t="e">
        <f>IF('VARIABLE COSTS'!$B$16&lt;&gt;"",0,IF(AND((COLUMN()-1)&gt;='VARIABLE COSTS'!$E$17,(COLUMN()-1)&lt;='VARIABLE COSTS'!$F$17),'VARIABLE COSTS'!$L$17,0))</f>
        <v>#N/A</v>
      </c>
      <c r="R48" s="16" t="e">
        <f>IF('VARIABLE COSTS'!$B$16&lt;&gt;"",0,IF(AND((COLUMN()-1)&gt;='VARIABLE COSTS'!$E$17,(COLUMN()-1)&lt;='VARIABLE COSTS'!$F$17),'VARIABLE COSTS'!$L$17,0))</f>
        <v>#N/A</v>
      </c>
      <c r="S48" s="16" t="e">
        <f>IF('VARIABLE COSTS'!$B$16&lt;&gt;"",0,IF(AND((COLUMN()-1)&gt;='VARIABLE COSTS'!$E$17,(COLUMN()-1)&lt;='VARIABLE COSTS'!$F$17),'VARIABLE COSTS'!$L$17,0))</f>
        <v>#N/A</v>
      </c>
      <c r="T48" s="16" t="e">
        <f>IF('VARIABLE COSTS'!$B$16&lt;&gt;"",0,IF(AND((COLUMN()-1)&gt;='VARIABLE COSTS'!$E$17,(COLUMN()-1)&lt;='VARIABLE COSTS'!$F$17),'VARIABLE COSTS'!$L$17,0))</f>
        <v>#N/A</v>
      </c>
      <c r="U48" s="16" t="e">
        <f>IF('VARIABLE COSTS'!$B$16&lt;&gt;"",0,IF(AND((COLUMN()-1)&gt;='VARIABLE COSTS'!$E$17,(COLUMN()-1)&lt;='VARIABLE COSTS'!$F$17),'VARIABLE COSTS'!$L$17,0))</f>
        <v>#N/A</v>
      </c>
      <c r="V48" s="16" t="e">
        <f>IF('VARIABLE COSTS'!$B$16&lt;&gt;"",0,IF(AND((COLUMN()-1)&gt;='VARIABLE COSTS'!$E$17,(COLUMN()-1)&lt;='VARIABLE COSTS'!$F$17),'VARIABLE COSTS'!$L$17,0))</f>
        <v>#N/A</v>
      </c>
      <c r="W48" s="16" t="e">
        <f>IF('VARIABLE COSTS'!$B$16&lt;&gt;"",0,IF(AND((COLUMN()-1)&gt;='VARIABLE COSTS'!$E$17,(COLUMN()-1)&lt;='VARIABLE COSTS'!$F$17),'VARIABLE COSTS'!$L$17,0))</f>
        <v>#N/A</v>
      </c>
      <c r="X48" s="16" t="e">
        <f>IF('VARIABLE COSTS'!$B$16&lt;&gt;"",0,IF(AND((COLUMN()-1)&gt;='VARIABLE COSTS'!$E$17,(COLUMN()-1)&lt;='VARIABLE COSTS'!$F$17),'VARIABLE COSTS'!$L$17,0))</f>
        <v>#N/A</v>
      </c>
      <c r="Y48" s="16" t="e">
        <f>IF('VARIABLE COSTS'!$B$16&lt;&gt;"",0,IF(AND((COLUMN()-1)&gt;='VARIABLE COSTS'!$E$17,(COLUMN()-1)&lt;='VARIABLE COSTS'!$F$17),'VARIABLE COSTS'!$L$17,0))</f>
        <v>#N/A</v>
      </c>
      <c r="Z48" s="16" t="e">
        <f>IF('VARIABLE COSTS'!$B$16&lt;&gt;"",0,IF(AND((COLUMN()-1)&gt;='VARIABLE COSTS'!$E$17,(COLUMN()-1)&lt;='VARIABLE COSTS'!$F$17),'VARIABLE COSTS'!$L$17,0))</f>
        <v>#N/A</v>
      </c>
      <c r="AA48" s="16" t="e">
        <f>IF('VARIABLE COSTS'!$B$16&lt;&gt;"",0,IF(AND((COLUMN()-1)&gt;='VARIABLE COSTS'!$E$17,(COLUMN()-1)&lt;='VARIABLE COSTS'!$F$17),'VARIABLE COSTS'!$L$17,0))</f>
        <v>#N/A</v>
      </c>
      <c r="AB48" s="16" t="e">
        <f>IF('VARIABLE COSTS'!$B$16&lt;&gt;"",0,IF(AND((COLUMN()-1)&gt;='VARIABLE COSTS'!$E$17,(COLUMN()-1)&lt;='VARIABLE COSTS'!$F$17),'VARIABLE COSTS'!$L$17,0))</f>
        <v>#N/A</v>
      </c>
      <c r="AC48" s="16" t="e">
        <f>IF('VARIABLE COSTS'!$B$16&lt;&gt;"",0,IF(AND((COLUMN()-1)&gt;='VARIABLE COSTS'!$E$17,(COLUMN()-1)&lt;='VARIABLE COSTS'!$F$17),'VARIABLE COSTS'!$L$17,0))</f>
        <v>#N/A</v>
      </c>
      <c r="AD48" s="16" t="e">
        <f>IF('VARIABLE COSTS'!$B$16&lt;&gt;"",0,IF(AND((COLUMN()-1)&gt;='VARIABLE COSTS'!$E$17,(COLUMN()-1)&lt;='VARIABLE COSTS'!$F$17),'VARIABLE COSTS'!$L$17,0))</f>
        <v>#N/A</v>
      </c>
      <c r="AE48" s="16" t="e">
        <f>IF('VARIABLE COSTS'!$B$16&lt;&gt;"",0,IF(AND((COLUMN()-1)&gt;='VARIABLE COSTS'!$E$17,(COLUMN()-1)&lt;='VARIABLE COSTS'!$F$17),'VARIABLE COSTS'!$L$17,0))</f>
        <v>#N/A</v>
      </c>
      <c r="AF48" s="16" t="e">
        <f>IF('VARIABLE COSTS'!$B$16&lt;&gt;"",0,IF(AND((COLUMN()-1)&gt;='VARIABLE COSTS'!$E$17,(COLUMN()-1)&lt;='VARIABLE COSTS'!$F$17),'VARIABLE COSTS'!$L$17,0))</f>
        <v>#N/A</v>
      </c>
      <c r="AG48" s="16" t="e">
        <f>IF('VARIABLE COSTS'!$B$16&lt;&gt;"",0,IF(AND((COLUMN()-1)&gt;='VARIABLE COSTS'!$E$17,(COLUMN()-1)&lt;='VARIABLE COSTS'!$F$17),'VARIABLE COSTS'!$L$17,0))</f>
        <v>#N/A</v>
      </c>
      <c r="AH48" s="16" t="e">
        <f>IF('VARIABLE COSTS'!$B$16&lt;&gt;"",0,IF(AND((COLUMN()-1)&gt;='VARIABLE COSTS'!$E$17,(COLUMN()-1)&lt;='VARIABLE COSTS'!$F$17),'VARIABLE COSTS'!$L$17,0))</f>
        <v>#N/A</v>
      </c>
      <c r="AI48" s="16" t="e">
        <f>IF('VARIABLE COSTS'!$B$16&lt;&gt;"",0,IF(AND((COLUMN()-1)&gt;='VARIABLE COSTS'!$E$17,(COLUMN()-1)&lt;='VARIABLE COSTS'!$F$17),'VARIABLE COSTS'!$L$17,0))</f>
        <v>#N/A</v>
      </c>
      <c r="AJ48" s="16" t="e">
        <f>IF('VARIABLE COSTS'!$B$16&lt;&gt;"",0,IF(AND((COLUMN()-1)&gt;='VARIABLE COSTS'!$E$17,(COLUMN()-1)&lt;='VARIABLE COSTS'!$F$17),'VARIABLE COSTS'!$L$17,0))</f>
        <v>#N/A</v>
      </c>
      <c r="AK48" s="16" t="e">
        <f>IF('VARIABLE COSTS'!$B$16&lt;&gt;"",0,IF(AND((COLUMN()-1)&gt;='VARIABLE COSTS'!$E$17,(COLUMN()-1)&lt;='VARIABLE COSTS'!$F$17),'VARIABLE COSTS'!$L$17,0))</f>
        <v>#N/A</v>
      </c>
      <c r="AL48" s="16" t="e">
        <f>IF('VARIABLE COSTS'!$B$16&lt;&gt;"",0,IF(AND((COLUMN()-1)&gt;='VARIABLE COSTS'!$E$17,(COLUMN()-1)&lt;='VARIABLE COSTS'!$F$17),'VARIABLE COSTS'!$L$17,0))</f>
        <v>#N/A</v>
      </c>
      <c r="AM48" s="16" t="e">
        <f>IF('VARIABLE COSTS'!$B$16&lt;&gt;"",0,IF(AND((COLUMN()-1)&gt;='VARIABLE COSTS'!$E$17,(COLUMN()-1)&lt;='VARIABLE COSTS'!$F$17),'VARIABLE COSTS'!$L$17,0))</f>
        <v>#N/A</v>
      </c>
      <c r="AN48" s="16" t="e">
        <f>IF('VARIABLE COSTS'!$B$16&lt;&gt;"",0,IF(AND((COLUMN()-1)&gt;='VARIABLE COSTS'!$E$17,(COLUMN()-1)&lt;='VARIABLE COSTS'!$F$17),'VARIABLE COSTS'!$L$17,0))</f>
        <v>#N/A</v>
      </c>
      <c r="AO48" s="16" t="e">
        <f>IF('VARIABLE COSTS'!$B$16&lt;&gt;"",0,IF(AND((COLUMN()-1)&gt;='VARIABLE COSTS'!$E$17,(COLUMN()-1)&lt;='VARIABLE COSTS'!$F$17),'VARIABLE COSTS'!$L$17,0))</f>
        <v>#N/A</v>
      </c>
      <c r="AP48" s="16" t="e">
        <f>IF('VARIABLE COSTS'!$B$16&lt;&gt;"",0,IF(AND((COLUMN()-1)&gt;='VARIABLE COSTS'!$E$17,(COLUMN()-1)&lt;='VARIABLE COSTS'!$F$17),'VARIABLE COSTS'!$L$17,0))</f>
        <v>#N/A</v>
      </c>
      <c r="AQ48" s="16" t="e">
        <f>IF('VARIABLE COSTS'!$B$16&lt;&gt;"",0,IF(AND((COLUMN()-1)&gt;='VARIABLE COSTS'!$E$17,(COLUMN()-1)&lt;='VARIABLE COSTS'!$F$17),'VARIABLE COSTS'!$L$17,0))</f>
        <v>#N/A</v>
      </c>
      <c r="AR48" s="16" t="e">
        <f>IF('VARIABLE COSTS'!$B$16&lt;&gt;"",0,IF(AND((COLUMN()-1)&gt;='VARIABLE COSTS'!$E$17,(COLUMN()-1)&lt;='VARIABLE COSTS'!$F$17),'VARIABLE COSTS'!$L$17,0))</f>
        <v>#N/A</v>
      </c>
      <c r="AS48" s="16" t="e">
        <f>IF('VARIABLE COSTS'!$B$16&lt;&gt;"",0,IF(AND((COLUMN()-1)&gt;='VARIABLE COSTS'!$E$17,(COLUMN()-1)&lt;='VARIABLE COSTS'!$F$17),'VARIABLE COSTS'!$L$17,0))</f>
        <v>#N/A</v>
      </c>
      <c r="AT48" s="16" t="e">
        <f>IF('VARIABLE COSTS'!$B$16&lt;&gt;"",0,IF(AND((COLUMN()-1)&gt;='VARIABLE COSTS'!$E$17,(COLUMN()-1)&lt;='VARIABLE COSTS'!$F$17),'VARIABLE COSTS'!$L$17,0))</f>
        <v>#N/A</v>
      </c>
      <c r="AU48" s="16" t="e">
        <f>IF('VARIABLE COSTS'!$B$16&lt;&gt;"",0,IF(AND((COLUMN()-1)&gt;='VARIABLE COSTS'!$E$17,(COLUMN()-1)&lt;='VARIABLE COSTS'!$F$17),'VARIABLE COSTS'!$L$17,0))</f>
        <v>#N/A</v>
      </c>
      <c r="AV48" s="16" t="e">
        <f>IF('VARIABLE COSTS'!$B$16&lt;&gt;"",0,IF(AND((COLUMN()-1)&gt;='VARIABLE COSTS'!$E$17,(COLUMN()-1)&lt;='VARIABLE COSTS'!$F$17),'VARIABLE COSTS'!$L$17,0))</f>
        <v>#N/A</v>
      </c>
      <c r="AW48" s="16" t="e">
        <f>IF('VARIABLE COSTS'!$B$16&lt;&gt;"",0,IF(AND((COLUMN()-1)&gt;='VARIABLE COSTS'!$E$17,(COLUMN()-1)&lt;='VARIABLE COSTS'!$F$17),'VARIABLE COSTS'!$L$17,0))</f>
        <v>#N/A</v>
      </c>
      <c r="AX48" s="16" t="e">
        <f>IF('VARIABLE COSTS'!$B$16&lt;&gt;"",0,IF(AND((COLUMN()-1)&gt;='VARIABLE COSTS'!$E$17,(COLUMN()-1)&lt;='VARIABLE COSTS'!$F$17),'VARIABLE COSTS'!$L$17,0))</f>
        <v>#N/A</v>
      </c>
      <c r="AY48" s="16" t="e">
        <f>IF('VARIABLE COSTS'!$B$16&lt;&gt;"",0,IF(AND((COLUMN()-1)&gt;='VARIABLE COSTS'!$E$17,(COLUMN()-1)&lt;='VARIABLE COSTS'!$F$17),'VARIABLE COSTS'!$L$17,0))</f>
        <v>#N/A</v>
      </c>
      <c r="AZ48" s="16" t="e">
        <f>IF('VARIABLE COSTS'!$B$16&lt;&gt;"",0,IF(AND((COLUMN()-1)&gt;='VARIABLE COSTS'!$E$17,(COLUMN()-1)&lt;='VARIABLE COSTS'!$F$17),'VARIABLE COSTS'!$L$17,0))</f>
        <v>#N/A</v>
      </c>
      <c r="BA48" s="16" t="e">
        <f>IF('VARIABLE COSTS'!$B$16&lt;&gt;"",0,IF(AND((COLUMN()-1)&gt;='VARIABLE COSTS'!$E$17,(COLUMN()-1)&lt;='VARIABLE COSTS'!$F$17),'VARIABLE COSTS'!$L$17,0))</f>
        <v>#N/A</v>
      </c>
    </row>
    <row r="49" spans="1:53" x14ac:dyDescent="0.35">
      <c r="A49" s="38" t="s">
        <v>322</v>
      </c>
      <c r="B49" s="16" t="e">
        <f>IF('VARIABLE COSTS'!$B$16&lt;&gt;"",0,IF(AND((COLUMN()-1)&gt;='VARIABLE COSTS'!$E$18,(COLUMN()-1)&lt;='VARIABLE COSTS'!$F$18),'VARIABLE COSTS'!$L$18,0))</f>
        <v>#N/A</v>
      </c>
      <c r="C49" s="16" t="e">
        <f>IF('VARIABLE COSTS'!$B$16&lt;&gt;"",0,IF(AND((COLUMN()-1)&gt;='VARIABLE COSTS'!$E$18,(COLUMN()-1)&lt;='VARIABLE COSTS'!$F$18),'VARIABLE COSTS'!$L$18,0))</f>
        <v>#N/A</v>
      </c>
      <c r="D49" s="16" t="e">
        <f>IF('VARIABLE COSTS'!$B$16&lt;&gt;"",0,IF(AND((COLUMN()-1)&gt;='VARIABLE COSTS'!$E$18,(COLUMN()-1)&lt;='VARIABLE COSTS'!$F$18),'VARIABLE COSTS'!$L$18,0))</f>
        <v>#N/A</v>
      </c>
      <c r="E49" s="16" t="e">
        <f>IF('VARIABLE COSTS'!$B$16&lt;&gt;"",0,IF(AND((COLUMN()-1)&gt;='VARIABLE COSTS'!$E$18,(COLUMN()-1)&lt;='VARIABLE COSTS'!$F$18),'VARIABLE COSTS'!$L$18,0))</f>
        <v>#N/A</v>
      </c>
      <c r="F49" s="16" t="e">
        <f>IF('VARIABLE COSTS'!$B$16&lt;&gt;"",0,IF(AND((COLUMN()-1)&gt;='VARIABLE COSTS'!$E$18,(COLUMN()-1)&lt;='VARIABLE COSTS'!$F$18),'VARIABLE COSTS'!$L$18,0))</f>
        <v>#N/A</v>
      </c>
      <c r="G49" s="16" t="e">
        <f>IF('VARIABLE COSTS'!$B$16&lt;&gt;"",0,IF(AND((COLUMN()-1)&gt;='VARIABLE COSTS'!$E$18,(COLUMN()-1)&lt;='VARIABLE COSTS'!$F$18),'VARIABLE COSTS'!$L$18,0))</f>
        <v>#N/A</v>
      </c>
      <c r="H49" s="16" t="e">
        <f>IF('VARIABLE COSTS'!$B$16&lt;&gt;"",0,IF(AND((COLUMN()-1)&gt;='VARIABLE COSTS'!$E$18,(COLUMN()-1)&lt;='VARIABLE COSTS'!$F$18),'VARIABLE COSTS'!$L$18,0))</f>
        <v>#N/A</v>
      </c>
      <c r="I49" s="16" t="e">
        <f>IF('VARIABLE COSTS'!$B$16&lt;&gt;"",0,IF(AND((COLUMN()-1)&gt;='VARIABLE COSTS'!$E$18,(COLUMN()-1)&lt;='VARIABLE COSTS'!$F$18),'VARIABLE COSTS'!$L$18,0))</f>
        <v>#N/A</v>
      </c>
      <c r="J49" s="16" t="e">
        <f>IF('VARIABLE COSTS'!$B$16&lt;&gt;"",0,IF(AND((COLUMN()-1)&gt;='VARIABLE COSTS'!$E$18,(COLUMN()-1)&lt;='VARIABLE COSTS'!$F$18),'VARIABLE COSTS'!$L$18,0))</f>
        <v>#N/A</v>
      </c>
      <c r="K49" s="16" t="e">
        <f>IF('VARIABLE COSTS'!$B$16&lt;&gt;"",0,IF(AND((COLUMN()-1)&gt;='VARIABLE COSTS'!$E$18,(COLUMN()-1)&lt;='VARIABLE COSTS'!$F$18),'VARIABLE COSTS'!$L$18,0))</f>
        <v>#N/A</v>
      </c>
      <c r="L49" s="16" t="e">
        <f>IF('VARIABLE COSTS'!$B$16&lt;&gt;"",0,IF(AND((COLUMN()-1)&gt;='VARIABLE COSTS'!$E$18,(COLUMN()-1)&lt;='VARIABLE COSTS'!$F$18),'VARIABLE COSTS'!$L$18,0))</f>
        <v>#N/A</v>
      </c>
      <c r="M49" s="16" t="e">
        <f>IF('VARIABLE COSTS'!$B$16&lt;&gt;"",0,IF(AND((COLUMN()-1)&gt;='VARIABLE COSTS'!$E$18,(COLUMN()-1)&lt;='VARIABLE COSTS'!$F$18),'VARIABLE COSTS'!$L$18,0))</f>
        <v>#N/A</v>
      </c>
      <c r="N49" s="16" t="e">
        <f>IF('VARIABLE COSTS'!$B$16&lt;&gt;"",0,IF(AND((COLUMN()-1)&gt;='VARIABLE COSTS'!$E$18,(COLUMN()-1)&lt;='VARIABLE COSTS'!$F$18),'VARIABLE COSTS'!$L$18,0))</f>
        <v>#N/A</v>
      </c>
      <c r="O49" s="16" t="e">
        <f>IF('VARIABLE COSTS'!$B$16&lt;&gt;"",0,IF(AND((COLUMN()-1)&gt;='VARIABLE COSTS'!$E$18,(COLUMN()-1)&lt;='VARIABLE COSTS'!$F$18),'VARIABLE COSTS'!$L$18,0))</f>
        <v>#N/A</v>
      </c>
      <c r="P49" s="16" t="e">
        <f>IF('VARIABLE COSTS'!$B$16&lt;&gt;"",0,IF(AND((COLUMN()-1)&gt;='VARIABLE COSTS'!$E$18,(COLUMN()-1)&lt;='VARIABLE COSTS'!$F$18),'VARIABLE COSTS'!$L$18,0))</f>
        <v>#N/A</v>
      </c>
      <c r="Q49" s="16" t="e">
        <f>IF('VARIABLE COSTS'!$B$16&lt;&gt;"",0,IF(AND((COLUMN()-1)&gt;='VARIABLE COSTS'!$E$18,(COLUMN()-1)&lt;='VARIABLE COSTS'!$F$18),'VARIABLE COSTS'!$L$18,0))</f>
        <v>#N/A</v>
      </c>
      <c r="R49" s="16" t="e">
        <f>IF('VARIABLE COSTS'!$B$16&lt;&gt;"",0,IF(AND((COLUMN()-1)&gt;='VARIABLE COSTS'!$E$18,(COLUMN()-1)&lt;='VARIABLE COSTS'!$F$18),'VARIABLE COSTS'!$L$18,0))</f>
        <v>#N/A</v>
      </c>
      <c r="S49" s="16" t="e">
        <f>IF('VARIABLE COSTS'!$B$16&lt;&gt;"",0,IF(AND((COLUMN()-1)&gt;='VARIABLE COSTS'!$E$18,(COLUMN()-1)&lt;='VARIABLE COSTS'!$F$18),'VARIABLE COSTS'!$L$18,0))</f>
        <v>#N/A</v>
      </c>
      <c r="T49" s="16" t="e">
        <f>IF('VARIABLE COSTS'!$B$16&lt;&gt;"",0,IF(AND((COLUMN()-1)&gt;='VARIABLE COSTS'!$E$18,(COLUMN()-1)&lt;='VARIABLE COSTS'!$F$18),'VARIABLE COSTS'!$L$18,0))</f>
        <v>#N/A</v>
      </c>
      <c r="U49" s="16" t="e">
        <f>IF('VARIABLE COSTS'!$B$16&lt;&gt;"",0,IF(AND((COLUMN()-1)&gt;='VARIABLE COSTS'!$E$18,(COLUMN()-1)&lt;='VARIABLE COSTS'!$F$18),'VARIABLE COSTS'!$L$18,0))</f>
        <v>#N/A</v>
      </c>
      <c r="V49" s="16" t="e">
        <f>IF('VARIABLE COSTS'!$B$16&lt;&gt;"",0,IF(AND((COLUMN()-1)&gt;='VARIABLE COSTS'!$E$18,(COLUMN()-1)&lt;='VARIABLE COSTS'!$F$18),'VARIABLE COSTS'!$L$18,0))</f>
        <v>#N/A</v>
      </c>
      <c r="W49" s="16" t="e">
        <f>IF('VARIABLE COSTS'!$B$16&lt;&gt;"",0,IF(AND((COLUMN()-1)&gt;='VARIABLE COSTS'!$E$18,(COLUMN()-1)&lt;='VARIABLE COSTS'!$F$18),'VARIABLE COSTS'!$L$18,0))</f>
        <v>#N/A</v>
      </c>
      <c r="X49" s="16" t="e">
        <f>IF('VARIABLE COSTS'!$B$16&lt;&gt;"",0,IF(AND((COLUMN()-1)&gt;='VARIABLE COSTS'!$E$18,(COLUMN()-1)&lt;='VARIABLE COSTS'!$F$18),'VARIABLE COSTS'!$L$18,0))</f>
        <v>#N/A</v>
      </c>
      <c r="Y49" s="16" t="e">
        <f>IF('VARIABLE COSTS'!$B$16&lt;&gt;"",0,IF(AND((COLUMN()-1)&gt;='VARIABLE COSTS'!$E$18,(COLUMN()-1)&lt;='VARIABLE COSTS'!$F$18),'VARIABLE COSTS'!$L$18,0))</f>
        <v>#N/A</v>
      </c>
      <c r="Z49" s="16" t="e">
        <f>IF('VARIABLE COSTS'!$B$16&lt;&gt;"",0,IF(AND((COLUMN()-1)&gt;='VARIABLE COSTS'!$E$18,(COLUMN()-1)&lt;='VARIABLE COSTS'!$F$18),'VARIABLE COSTS'!$L$18,0))</f>
        <v>#N/A</v>
      </c>
      <c r="AA49" s="16" t="e">
        <f>IF('VARIABLE COSTS'!$B$16&lt;&gt;"",0,IF(AND((COLUMN()-1)&gt;='VARIABLE COSTS'!$E$18,(COLUMN()-1)&lt;='VARIABLE COSTS'!$F$18),'VARIABLE COSTS'!$L$18,0))</f>
        <v>#N/A</v>
      </c>
      <c r="AB49" s="16" t="e">
        <f>IF('VARIABLE COSTS'!$B$16&lt;&gt;"",0,IF(AND((COLUMN()-1)&gt;='VARIABLE COSTS'!$E$18,(COLUMN()-1)&lt;='VARIABLE COSTS'!$F$18),'VARIABLE COSTS'!$L$18,0))</f>
        <v>#N/A</v>
      </c>
      <c r="AC49" s="16" t="e">
        <f>IF('VARIABLE COSTS'!$B$16&lt;&gt;"",0,IF(AND((COLUMN()-1)&gt;='VARIABLE COSTS'!$E$18,(COLUMN()-1)&lt;='VARIABLE COSTS'!$F$18),'VARIABLE COSTS'!$L$18,0))</f>
        <v>#N/A</v>
      </c>
      <c r="AD49" s="16" t="e">
        <f>IF('VARIABLE COSTS'!$B$16&lt;&gt;"",0,IF(AND((COLUMN()-1)&gt;='VARIABLE COSTS'!$E$18,(COLUMN()-1)&lt;='VARIABLE COSTS'!$F$18),'VARIABLE COSTS'!$L$18,0))</f>
        <v>#N/A</v>
      </c>
      <c r="AE49" s="16" t="e">
        <f>IF('VARIABLE COSTS'!$B$16&lt;&gt;"",0,IF(AND((COLUMN()-1)&gt;='VARIABLE COSTS'!$E$18,(COLUMN()-1)&lt;='VARIABLE COSTS'!$F$18),'VARIABLE COSTS'!$L$18,0))</f>
        <v>#N/A</v>
      </c>
      <c r="AF49" s="16" t="e">
        <f>IF('VARIABLE COSTS'!$B$16&lt;&gt;"",0,IF(AND((COLUMN()-1)&gt;='VARIABLE COSTS'!$E$18,(COLUMN()-1)&lt;='VARIABLE COSTS'!$F$18),'VARIABLE COSTS'!$L$18,0))</f>
        <v>#N/A</v>
      </c>
      <c r="AG49" s="16" t="e">
        <f>IF('VARIABLE COSTS'!$B$16&lt;&gt;"",0,IF(AND((COLUMN()-1)&gt;='VARIABLE COSTS'!$E$18,(COLUMN()-1)&lt;='VARIABLE COSTS'!$F$18),'VARIABLE COSTS'!$L$18,0))</f>
        <v>#N/A</v>
      </c>
      <c r="AH49" s="16" t="e">
        <f>IF('VARIABLE COSTS'!$B$16&lt;&gt;"",0,IF(AND((COLUMN()-1)&gt;='VARIABLE COSTS'!$E$18,(COLUMN()-1)&lt;='VARIABLE COSTS'!$F$18),'VARIABLE COSTS'!$L$18,0))</f>
        <v>#N/A</v>
      </c>
      <c r="AI49" s="16" t="e">
        <f>IF('VARIABLE COSTS'!$B$16&lt;&gt;"",0,IF(AND((COLUMN()-1)&gt;='VARIABLE COSTS'!$E$18,(COLUMN()-1)&lt;='VARIABLE COSTS'!$F$18),'VARIABLE COSTS'!$L$18,0))</f>
        <v>#N/A</v>
      </c>
      <c r="AJ49" s="16" t="e">
        <f>IF('VARIABLE COSTS'!$B$16&lt;&gt;"",0,IF(AND((COLUMN()-1)&gt;='VARIABLE COSTS'!$E$18,(COLUMN()-1)&lt;='VARIABLE COSTS'!$F$18),'VARIABLE COSTS'!$L$18,0))</f>
        <v>#N/A</v>
      </c>
      <c r="AK49" s="16" t="e">
        <f>IF('VARIABLE COSTS'!$B$16&lt;&gt;"",0,IF(AND((COLUMN()-1)&gt;='VARIABLE COSTS'!$E$18,(COLUMN()-1)&lt;='VARIABLE COSTS'!$F$18),'VARIABLE COSTS'!$L$18,0))</f>
        <v>#N/A</v>
      </c>
      <c r="AL49" s="16" t="e">
        <f>IF('VARIABLE COSTS'!$B$16&lt;&gt;"",0,IF(AND((COLUMN()-1)&gt;='VARIABLE COSTS'!$E$18,(COLUMN()-1)&lt;='VARIABLE COSTS'!$F$18),'VARIABLE COSTS'!$L$18,0))</f>
        <v>#N/A</v>
      </c>
      <c r="AM49" s="16" t="e">
        <f>IF('VARIABLE COSTS'!$B$16&lt;&gt;"",0,IF(AND((COLUMN()-1)&gt;='VARIABLE COSTS'!$E$18,(COLUMN()-1)&lt;='VARIABLE COSTS'!$F$18),'VARIABLE COSTS'!$L$18,0))</f>
        <v>#N/A</v>
      </c>
      <c r="AN49" s="16" t="e">
        <f>IF('VARIABLE COSTS'!$B$16&lt;&gt;"",0,IF(AND((COLUMN()-1)&gt;='VARIABLE COSTS'!$E$18,(COLUMN()-1)&lt;='VARIABLE COSTS'!$F$18),'VARIABLE COSTS'!$L$18,0))</f>
        <v>#N/A</v>
      </c>
      <c r="AO49" s="16" t="e">
        <f>IF('VARIABLE COSTS'!$B$16&lt;&gt;"",0,IF(AND((COLUMN()-1)&gt;='VARIABLE COSTS'!$E$18,(COLUMN()-1)&lt;='VARIABLE COSTS'!$F$18),'VARIABLE COSTS'!$L$18,0))</f>
        <v>#N/A</v>
      </c>
      <c r="AP49" s="16" t="e">
        <f>IF('VARIABLE COSTS'!$B$16&lt;&gt;"",0,IF(AND((COLUMN()-1)&gt;='VARIABLE COSTS'!$E$18,(COLUMN()-1)&lt;='VARIABLE COSTS'!$F$18),'VARIABLE COSTS'!$L$18,0))</f>
        <v>#N/A</v>
      </c>
      <c r="AQ49" s="16" t="e">
        <f>IF('VARIABLE COSTS'!$B$16&lt;&gt;"",0,IF(AND((COLUMN()-1)&gt;='VARIABLE COSTS'!$E$18,(COLUMN()-1)&lt;='VARIABLE COSTS'!$F$18),'VARIABLE COSTS'!$L$18,0))</f>
        <v>#N/A</v>
      </c>
      <c r="AR49" s="16" t="e">
        <f>IF('VARIABLE COSTS'!$B$16&lt;&gt;"",0,IF(AND((COLUMN()-1)&gt;='VARIABLE COSTS'!$E$18,(COLUMN()-1)&lt;='VARIABLE COSTS'!$F$18),'VARIABLE COSTS'!$L$18,0))</f>
        <v>#N/A</v>
      </c>
      <c r="AS49" s="16" t="e">
        <f>IF('VARIABLE COSTS'!$B$16&lt;&gt;"",0,IF(AND((COLUMN()-1)&gt;='VARIABLE COSTS'!$E$18,(COLUMN()-1)&lt;='VARIABLE COSTS'!$F$18),'VARIABLE COSTS'!$L$18,0))</f>
        <v>#N/A</v>
      </c>
      <c r="AT49" s="16" t="e">
        <f>IF('VARIABLE COSTS'!$B$16&lt;&gt;"",0,IF(AND((COLUMN()-1)&gt;='VARIABLE COSTS'!$E$18,(COLUMN()-1)&lt;='VARIABLE COSTS'!$F$18),'VARIABLE COSTS'!$L$18,0))</f>
        <v>#N/A</v>
      </c>
      <c r="AU49" s="16" t="e">
        <f>IF('VARIABLE COSTS'!$B$16&lt;&gt;"",0,IF(AND((COLUMN()-1)&gt;='VARIABLE COSTS'!$E$18,(COLUMN()-1)&lt;='VARIABLE COSTS'!$F$18),'VARIABLE COSTS'!$L$18,0))</f>
        <v>#N/A</v>
      </c>
      <c r="AV49" s="16" t="e">
        <f>IF('VARIABLE COSTS'!$B$16&lt;&gt;"",0,IF(AND((COLUMN()-1)&gt;='VARIABLE COSTS'!$E$18,(COLUMN()-1)&lt;='VARIABLE COSTS'!$F$18),'VARIABLE COSTS'!$L$18,0))</f>
        <v>#N/A</v>
      </c>
      <c r="AW49" s="16" t="e">
        <f>IF('VARIABLE COSTS'!$B$16&lt;&gt;"",0,IF(AND((COLUMN()-1)&gt;='VARIABLE COSTS'!$E$18,(COLUMN()-1)&lt;='VARIABLE COSTS'!$F$18),'VARIABLE COSTS'!$L$18,0))</f>
        <v>#N/A</v>
      </c>
      <c r="AX49" s="16" t="e">
        <f>IF('VARIABLE COSTS'!$B$16&lt;&gt;"",0,IF(AND((COLUMN()-1)&gt;='VARIABLE COSTS'!$E$18,(COLUMN()-1)&lt;='VARIABLE COSTS'!$F$18),'VARIABLE COSTS'!$L$18,0))</f>
        <v>#N/A</v>
      </c>
      <c r="AY49" s="16" t="e">
        <f>IF('VARIABLE COSTS'!$B$16&lt;&gt;"",0,IF(AND((COLUMN()-1)&gt;='VARIABLE COSTS'!$E$18,(COLUMN()-1)&lt;='VARIABLE COSTS'!$F$18),'VARIABLE COSTS'!$L$18,0))</f>
        <v>#N/A</v>
      </c>
      <c r="AZ49" s="16" t="e">
        <f>IF('VARIABLE COSTS'!$B$16&lt;&gt;"",0,IF(AND((COLUMN()-1)&gt;='VARIABLE COSTS'!$E$18,(COLUMN()-1)&lt;='VARIABLE COSTS'!$F$18),'VARIABLE COSTS'!$L$18,0))</f>
        <v>#N/A</v>
      </c>
      <c r="BA49" s="16" t="e">
        <f>IF('VARIABLE COSTS'!$B$16&lt;&gt;"",0,IF(AND((COLUMN()-1)&gt;='VARIABLE COSTS'!$E$18,(COLUMN()-1)&lt;='VARIABLE COSTS'!$F$18),'VARIABLE COSTS'!$L$18,0))</f>
        <v>#N/A</v>
      </c>
    </row>
    <row r="50" spans="1:53" x14ac:dyDescent="0.35">
      <c r="A50" s="50" t="s">
        <v>324</v>
      </c>
      <c r="B50" s="67" t="str">
        <f>IF(AND((COLUMN()-1)&gt;='VARIABLE COSTS'!$E$19,(COLUMN()-1)&lt;='VARIABLE COSTS'!$F$19),'VARIABLE COSTS'!$L$19,0)</f>
        <v/>
      </c>
      <c r="C50" s="67" t="str">
        <f>IF(AND((COLUMN()-1)&gt;='VARIABLE COSTS'!$E$19,(COLUMN()-1)&lt;='VARIABLE COSTS'!$F$19),'VARIABLE COSTS'!$L$19,0)</f>
        <v/>
      </c>
      <c r="D50" s="67" t="str">
        <f>IF(AND((COLUMN()-1)&gt;='VARIABLE COSTS'!$E$19,(COLUMN()-1)&lt;='VARIABLE COSTS'!$F$19),'VARIABLE COSTS'!$L$19,0)</f>
        <v/>
      </c>
      <c r="E50" s="67" t="str">
        <f>IF(AND((COLUMN()-1)&gt;='VARIABLE COSTS'!$E$19,(COLUMN()-1)&lt;='VARIABLE COSTS'!$F$19),'VARIABLE COSTS'!$L$19,0)</f>
        <v/>
      </c>
      <c r="F50" s="67" t="str">
        <f>IF(AND((COLUMN()-1)&gt;='VARIABLE COSTS'!$E$19,(COLUMN()-1)&lt;='VARIABLE COSTS'!$F$19),'VARIABLE COSTS'!$L$19,0)</f>
        <v/>
      </c>
      <c r="G50" s="67" t="str">
        <f>IF(AND((COLUMN()-1)&gt;='VARIABLE COSTS'!$E$19,(COLUMN()-1)&lt;='VARIABLE COSTS'!$F$19),'VARIABLE COSTS'!$L$19,0)</f>
        <v/>
      </c>
      <c r="H50" s="67" t="str">
        <f>IF(AND((COLUMN()-1)&gt;='VARIABLE COSTS'!$E$19,(COLUMN()-1)&lt;='VARIABLE COSTS'!$F$19),'VARIABLE COSTS'!$L$19,0)</f>
        <v/>
      </c>
      <c r="I50" s="67" t="str">
        <f>IF(AND((COLUMN()-1)&gt;='VARIABLE COSTS'!$E$19,(COLUMN()-1)&lt;='VARIABLE COSTS'!$F$19),'VARIABLE COSTS'!$L$19,0)</f>
        <v/>
      </c>
      <c r="J50" s="67" t="str">
        <f>IF(AND((COLUMN()-1)&gt;='VARIABLE COSTS'!$E$19,(COLUMN()-1)&lt;='VARIABLE COSTS'!$F$19),'VARIABLE COSTS'!$L$19,0)</f>
        <v/>
      </c>
      <c r="K50" s="67" t="str">
        <f>IF(AND((COLUMN()-1)&gt;='VARIABLE COSTS'!$E$19,(COLUMN()-1)&lt;='VARIABLE COSTS'!$F$19),'VARIABLE COSTS'!$L$19,0)</f>
        <v/>
      </c>
      <c r="L50" s="67" t="str">
        <f>IF(AND((COLUMN()-1)&gt;='VARIABLE COSTS'!$E$19,(COLUMN()-1)&lt;='VARIABLE COSTS'!$F$19),'VARIABLE COSTS'!$L$19,0)</f>
        <v/>
      </c>
      <c r="M50" s="67" t="str">
        <f>IF(AND((COLUMN()-1)&gt;='VARIABLE COSTS'!$E$19,(COLUMN()-1)&lt;='VARIABLE COSTS'!$F$19),'VARIABLE COSTS'!$L$19,0)</f>
        <v/>
      </c>
      <c r="N50" s="67" t="str">
        <f>IF(AND((COLUMN()-1)&gt;='VARIABLE COSTS'!$E$19,(COLUMN()-1)&lt;='VARIABLE COSTS'!$F$19),'VARIABLE COSTS'!$L$19,0)</f>
        <v/>
      </c>
      <c r="O50" s="67" t="str">
        <f>IF(AND((COLUMN()-1)&gt;='VARIABLE COSTS'!$E$19,(COLUMN()-1)&lt;='VARIABLE COSTS'!$F$19),'VARIABLE COSTS'!$L$19,0)</f>
        <v/>
      </c>
      <c r="P50" s="67" t="str">
        <f>IF(AND((COLUMN()-1)&gt;='VARIABLE COSTS'!$E$19,(COLUMN()-1)&lt;='VARIABLE COSTS'!$F$19),'VARIABLE COSTS'!$L$19,0)</f>
        <v/>
      </c>
      <c r="Q50" s="67" t="str">
        <f>IF(AND((COLUMN()-1)&gt;='VARIABLE COSTS'!$E$19,(COLUMN()-1)&lt;='VARIABLE COSTS'!$F$19),'VARIABLE COSTS'!$L$19,0)</f>
        <v/>
      </c>
      <c r="R50" s="67" t="str">
        <f>IF(AND((COLUMN()-1)&gt;='VARIABLE COSTS'!$E$19,(COLUMN()-1)&lt;='VARIABLE COSTS'!$F$19),'VARIABLE COSTS'!$L$19,0)</f>
        <v/>
      </c>
      <c r="S50" s="67" t="str">
        <f>IF(AND((COLUMN()-1)&gt;='VARIABLE COSTS'!$E$19,(COLUMN()-1)&lt;='VARIABLE COSTS'!$F$19),'VARIABLE COSTS'!$L$19,0)</f>
        <v/>
      </c>
      <c r="T50" s="67" t="str">
        <f>IF(AND((COLUMN()-1)&gt;='VARIABLE COSTS'!$E$19,(COLUMN()-1)&lt;='VARIABLE COSTS'!$F$19),'VARIABLE COSTS'!$L$19,0)</f>
        <v/>
      </c>
      <c r="U50" s="67" t="str">
        <f>IF(AND((COLUMN()-1)&gt;='VARIABLE COSTS'!$E$19,(COLUMN()-1)&lt;='VARIABLE COSTS'!$F$19),'VARIABLE COSTS'!$L$19,0)</f>
        <v/>
      </c>
      <c r="V50" s="67" t="str">
        <f>IF(AND((COLUMN()-1)&gt;='VARIABLE COSTS'!$E$19,(COLUMN()-1)&lt;='VARIABLE COSTS'!$F$19),'VARIABLE COSTS'!$L$19,0)</f>
        <v/>
      </c>
      <c r="W50" s="67" t="str">
        <f>IF(AND((COLUMN()-1)&gt;='VARIABLE COSTS'!$E$19,(COLUMN()-1)&lt;='VARIABLE COSTS'!$F$19),'VARIABLE COSTS'!$L$19,0)</f>
        <v/>
      </c>
      <c r="X50" s="67" t="str">
        <f>IF(AND((COLUMN()-1)&gt;='VARIABLE COSTS'!$E$19,(COLUMN()-1)&lt;='VARIABLE COSTS'!$F$19),'VARIABLE COSTS'!$L$19,0)</f>
        <v/>
      </c>
      <c r="Y50" s="67" t="str">
        <f>IF(AND((COLUMN()-1)&gt;='VARIABLE COSTS'!$E$19,(COLUMN()-1)&lt;='VARIABLE COSTS'!$F$19),'VARIABLE COSTS'!$L$19,0)</f>
        <v/>
      </c>
      <c r="Z50" s="67" t="str">
        <f>IF(AND((COLUMN()-1)&gt;='VARIABLE COSTS'!$E$19,(COLUMN()-1)&lt;='VARIABLE COSTS'!$F$19),'VARIABLE COSTS'!$L$19,0)</f>
        <v/>
      </c>
      <c r="AA50" s="67" t="str">
        <f>IF(AND((COLUMN()-1)&gt;='VARIABLE COSTS'!$E$19,(COLUMN()-1)&lt;='VARIABLE COSTS'!$F$19),'VARIABLE COSTS'!$L$19,0)</f>
        <v/>
      </c>
      <c r="AB50" s="67" t="str">
        <f>IF(AND((COLUMN()-1)&gt;='VARIABLE COSTS'!$E$19,(COLUMN()-1)&lt;='VARIABLE COSTS'!$F$19),'VARIABLE COSTS'!$L$19,0)</f>
        <v/>
      </c>
      <c r="AC50" s="67" t="str">
        <f>IF(AND((COLUMN()-1)&gt;='VARIABLE COSTS'!$E$19,(COLUMN()-1)&lt;='VARIABLE COSTS'!$F$19),'VARIABLE COSTS'!$L$19,0)</f>
        <v/>
      </c>
      <c r="AD50" s="67" t="str">
        <f>IF(AND((COLUMN()-1)&gt;='VARIABLE COSTS'!$E$19,(COLUMN()-1)&lt;='VARIABLE COSTS'!$F$19),'VARIABLE COSTS'!$L$19,0)</f>
        <v/>
      </c>
      <c r="AE50" s="67" t="str">
        <f>IF(AND((COLUMN()-1)&gt;='VARIABLE COSTS'!$E$19,(COLUMN()-1)&lt;='VARIABLE COSTS'!$F$19),'VARIABLE COSTS'!$L$19,0)</f>
        <v/>
      </c>
      <c r="AF50" s="67" t="str">
        <f>IF(AND((COLUMN()-1)&gt;='VARIABLE COSTS'!$E$19,(COLUMN()-1)&lt;='VARIABLE COSTS'!$F$19),'VARIABLE COSTS'!$L$19,0)</f>
        <v/>
      </c>
      <c r="AG50" s="67" t="str">
        <f>IF(AND((COLUMN()-1)&gt;='VARIABLE COSTS'!$E$19,(COLUMN()-1)&lt;='VARIABLE COSTS'!$F$19),'VARIABLE COSTS'!$L$19,0)</f>
        <v/>
      </c>
      <c r="AH50" s="67" t="str">
        <f>IF(AND((COLUMN()-1)&gt;='VARIABLE COSTS'!$E$19,(COLUMN()-1)&lt;='VARIABLE COSTS'!$F$19),'VARIABLE COSTS'!$L$19,0)</f>
        <v/>
      </c>
      <c r="AI50" s="67" t="str">
        <f>IF(AND((COLUMN()-1)&gt;='VARIABLE COSTS'!$E$19,(COLUMN()-1)&lt;='VARIABLE COSTS'!$F$19),'VARIABLE COSTS'!$L$19,0)</f>
        <v/>
      </c>
      <c r="AJ50" s="67" t="str">
        <f>IF(AND((COLUMN()-1)&gt;='VARIABLE COSTS'!$E$19,(COLUMN()-1)&lt;='VARIABLE COSTS'!$F$19),'VARIABLE COSTS'!$L$19,0)</f>
        <v/>
      </c>
      <c r="AK50" s="67" t="str">
        <f>IF(AND((COLUMN()-1)&gt;='VARIABLE COSTS'!$E$19,(COLUMN()-1)&lt;='VARIABLE COSTS'!$F$19),'VARIABLE COSTS'!$L$19,0)</f>
        <v/>
      </c>
      <c r="AL50" s="67" t="str">
        <f>IF(AND((COLUMN()-1)&gt;='VARIABLE COSTS'!$E$19,(COLUMN()-1)&lt;='VARIABLE COSTS'!$F$19),'VARIABLE COSTS'!$L$19,0)</f>
        <v/>
      </c>
      <c r="AM50" s="67" t="str">
        <f>IF(AND((COLUMN()-1)&gt;='VARIABLE COSTS'!$E$19,(COLUMN()-1)&lt;='VARIABLE COSTS'!$F$19),'VARIABLE COSTS'!$L$19,0)</f>
        <v/>
      </c>
      <c r="AN50" s="67" t="str">
        <f>IF(AND((COLUMN()-1)&gt;='VARIABLE COSTS'!$E$19,(COLUMN()-1)&lt;='VARIABLE COSTS'!$F$19),'VARIABLE COSTS'!$L$19,0)</f>
        <v/>
      </c>
      <c r="AO50" s="67" t="str">
        <f>IF(AND((COLUMN()-1)&gt;='VARIABLE COSTS'!$E$19,(COLUMN()-1)&lt;='VARIABLE COSTS'!$F$19),'VARIABLE COSTS'!$L$19,0)</f>
        <v/>
      </c>
      <c r="AP50" s="67" t="str">
        <f>IF(AND((COLUMN()-1)&gt;='VARIABLE COSTS'!$E$19,(COLUMN()-1)&lt;='VARIABLE COSTS'!$F$19),'VARIABLE COSTS'!$L$19,0)</f>
        <v/>
      </c>
      <c r="AQ50" s="67" t="str">
        <f>IF(AND((COLUMN()-1)&gt;='VARIABLE COSTS'!$E$19,(COLUMN()-1)&lt;='VARIABLE COSTS'!$F$19),'VARIABLE COSTS'!$L$19,0)</f>
        <v/>
      </c>
      <c r="AR50" s="67" t="str">
        <f>IF(AND((COLUMN()-1)&gt;='VARIABLE COSTS'!$E$19,(COLUMN()-1)&lt;='VARIABLE COSTS'!$F$19),'VARIABLE COSTS'!$L$19,0)</f>
        <v/>
      </c>
      <c r="AS50" s="67" t="str">
        <f>IF(AND((COLUMN()-1)&gt;='VARIABLE COSTS'!$E$19,(COLUMN()-1)&lt;='VARIABLE COSTS'!$F$19),'VARIABLE COSTS'!$L$19,0)</f>
        <v/>
      </c>
      <c r="AT50" s="67" t="str">
        <f>IF(AND((COLUMN()-1)&gt;='VARIABLE COSTS'!$E$19,(COLUMN()-1)&lt;='VARIABLE COSTS'!$F$19),'VARIABLE COSTS'!$L$19,0)</f>
        <v/>
      </c>
      <c r="AU50" s="67" t="str">
        <f>IF(AND((COLUMN()-1)&gt;='VARIABLE COSTS'!$E$19,(COLUMN()-1)&lt;='VARIABLE COSTS'!$F$19),'VARIABLE COSTS'!$L$19,0)</f>
        <v/>
      </c>
      <c r="AV50" s="67" t="str">
        <f>IF(AND((COLUMN()-1)&gt;='VARIABLE COSTS'!$E$19,(COLUMN()-1)&lt;='VARIABLE COSTS'!$F$19),'VARIABLE COSTS'!$L$19,0)</f>
        <v/>
      </c>
      <c r="AW50" s="67" t="str">
        <f>IF(AND((COLUMN()-1)&gt;='VARIABLE COSTS'!$E$19,(COLUMN()-1)&lt;='VARIABLE COSTS'!$F$19),'VARIABLE COSTS'!$L$19,0)</f>
        <v/>
      </c>
      <c r="AX50" s="67" t="str">
        <f>IF(AND((COLUMN()-1)&gt;='VARIABLE COSTS'!$E$19,(COLUMN()-1)&lt;='VARIABLE COSTS'!$F$19),'VARIABLE COSTS'!$L$19,0)</f>
        <v/>
      </c>
      <c r="AY50" s="67" t="str">
        <f>IF(AND((COLUMN()-1)&gt;='VARIABLE COSTS'!$E$19,(COLUMN()-1)&lt;='VARIABLE COSTS'!$F$19),'VARIABLE COSTS'!$L$19,0)</f>
        <v/>
      </c>
      <c r="AZ50" s="67" t="str">
        <f>IF(AND((COLUMN()-1)&gt;='VARIABLE COSTS'!$E$19,(COLUMN()-1)&lt;='VARIABLE COSTS'!$F$19),'VARIABLE COSTS'!$L$19,0)</f>
        <v/>
      </c>
      <c r="BA50" s="67" t="str">
        <f>IF(AND((COLUMN()-1)&gt;='VARIABLE COSTS'!$E$19,(COLUMN()-1)&lt;='VARIABLE COSTS'!$F$19),'VARIABLE COSTS'!$L$19,0)</f>
        <v/>
      </c>
    </row>
    <row r="51" spans="1:53" x14ac:dyDescent="0.35">
      <c r="A51" s="38" t="s">
        <v>325</v>
      </c>
      <c r="B51" s="16" t="e">
        <f>IF('VARIABLE COSTS'!$B$19&lt;&gt;"",0,IF(AND((COLUMN()-1)&gt;='VARIABLE COSTS'!$E$20,(COLUMN()-1)&lt;='VARIABLE COSTS'!$F$20),'VARIABLE COSTS'!$L$20,0))</f>
        <v>#N/A</v>
      </c>
      <c r="C51" s="16" t="e">
        <f>IF('VARIABLE COSTS'!$B$19&lt;&gt;"",0,IF(AND((COLUMN()-1)&gt;='VARIABLE COSTS'!$E$20,(COLUMN()-1)&lt;='VARIABLE COSTS'!$F$20),'VARIABLE COSTS'!$L$20,0))</f>
        <v>#N/A</v>
      </c>
      <c r="D51" s="16" t="e">
        <f>IF('VARIABLE COSTS'!$B$19&lt;&gt;"",0,IF(AND((COLUMN()-1)&gt;='VARIABLE COSTS'!$E$20,(COLUMN()-1)&lt;='VARIABLE COSTS'!$F$20),'VARIABLE COSTS'!$L$20,0))</f>
        <v>#N/A</v>
      </c>
      <c r="E51" s="16" t="e">
        <f>IF('VARIABLE COSTS'!$B$19&lt;&gt;"",0,IF(AND((COLUMN()-1)&gt;='VARIABLE COSTS'!$E$20,(COLUMN()-1)&lt;='VARIABLE COSTS'!$F$20),'VARIABLE COSTS'!$L$20,0))</f>
        <v>#N/A</v>
      </c>
      <c r="F51" s="16" t="e">
        <f>IF('VARIABLE COSTS'!$B$19&lt;&gt;"",0,IF(AND((COLUMN()-1)&gt;='VARIABLE COSTS'!$E$20,(COLUMN()-1)&lt;='VARIABLE COSTS'!$F$20),'VARIABLE COSTS'!$L$20,0))</f>
        <v>#N/A</v>
      </c>
      <c r="G51" s="16" t="e">
        <f>IF('VARIABLE COSTS'!$B$19&lt;&gt;"",0,IF(AND((COLUMN()-1)&gt;='VARIABLE COSTS'!$E$20,(COLUMN()-1)&lt;='VARIABLE COSTS'!$F$20),'VARIABLE COSTS'!$L$20,0))</f>
        <v>#N/A</v>
      </c>
      <c r="H51" s="16" t="e">
        <f>IF('VARIABLE COSTS'!$B$19&lt;&gt;"",0,IF(AND((COLUMN()-1)&gt;='VARIABLE COSTS'!$E$20,(COLUMN()-1)&lt;='VARIABLE COSTS'!$F$20),'VARIABLE COSTS'!$L$20,0))</f>
        <v>#N/A</v>
      </c>
      <c r="I51" s="16" t="e">
        <f>IF('VARIABLE COSTS'!$B$19&lt;&gt;"",0,IF(AND((COLUMN()-1)&gt;='VARIABLE COSTS'!$E$20,(COLUMN()-1)&lt;='VARIABLE COSTS'!$F$20),'VARIABLE COSTS'!$L$20,0))</f>
        <v>#N/A</v>
      </c>
      <c r="J51" s="16" t="e">
        <f>IF('VARIABLE COSTS'!$B$19&lt;&gt;"",0,IF(AND((COLUMN()-1)&gt;='VARIABLE COSTS'!$E$20,(COLUMN()-1)&lt;='VARIABLE COSTS'!$F$20),'VARIABLE COSTS'!$L$20,0))</f>
        <v>#N/A</v>
      </c>
      <c r="K51" s="16" t="e">
        <f>IF('VARIABLE COSTS'!$B$19&lt;&gt;"",0,IF(AND((COLUMN()-1)&gt;='VARIABLE COSTS'!$E$20,(COLUMN()-1)&lt;='VARIABLE COSTS'!$F$20),'VARIABLE COSTS'!$L$20,0))</f>
        <v>#N/A</v>
      </c>
      <c r="L51" s="16" t="e">
        <f>IF('VARIABLE COSTS'!$B$19&lt;&gt;"",0,IF(AND((COLUMN()-1)&gt;='VARIABLE COSTS'!$E$20,(COLUMN()-1)&lt;='VARIABLE COSTS'!$F$20),'VARIABLE COSTS'!$L$20,0))</f>
        <v>#N/A</v>
      </c>
      <c r="M51" s="16" t="e">
        <f>IF('VARIABLE COSTS'!$B$19&lt;&gt;"",0,IF(AND((COLUMN()-1)&gt;='VARIABLE COSTS'!$E$20,(COLUMN()-1)&lt;='VARIABLE COSTS'!$F$20),'VARIABLE COSTS'!$L$20,0))</f>
        <v>#N/A</v>
      </c>
      <c r="N51" s="16" t="e">
        <f>IF('VARIABLE COSTS'!$B$19&lt;&gt;"",0,IF(AND((COLUMN()-1)&gt;='VARIABLE COSTS'!$E$20,(COLUMN()-1)&lt;='VARIABLE COSTS'!$F$20),'VARIABLE COSTS'!$L$20,0))</f>
        <v>#N/A</v>
      </c>
      <c r="O51" s="16" t="e">
        <f>IF('VARIABLE COSTS'!$B$19&lt;&gt;"",0,IF(AND((COLUMN()-1)&gt;='VARIABLE COSTS'!$E$20,(COLUMN()-1)&lt;='VARIABLE COSTS'!$F$20),'VARIABLE COSTS'!$L$20,0))</f>
        <v>#N/A</v>
      </c>
      <c r="P51" s="16" t="e">
        <f>IF('VARIABLE COSTS'!$B$19&lt;&gt;"",0,IF(AND((COLUMN()-1)&gt;='VARIABLE COSTS'!$E$20,(COLUMN()-1)&lt;='VARIABLE COSTS'!$F$20),'VARIABLE COSTS'!$L$20,0))</f>
        <v>#N/A</v>
      </c>
      <c r="Q51" s="16" t="e">
        <f>IF('VARIABLE COSTS'!$B$19&lt;&gt;"",0,IF(AND((COLUMN()-1)&gt;='VARIABLE COSTS'!$E$20,(COLUMN()-1)&lt;='VARIABLE COSTS'!$F$20),'VARIABLE COSTS'!$L$20,0))</f>
        <v>#N/A</v>
      </c>
      <c r="R51" s="16" t="e">
        <f>IF('VARIABLE COSTS'!$B$19&lt;&gt;"",0,IF(AND((COLUMN()-1)&gt;='VARIABLE COSTS'!$E$20,(COLUMN()-1)&lt;='VARIABLE COSTS'!$F$20),'VARIABLE COSTS'!$L$20,0))</f>
        <v>#N/A</v>
      </c>
      <c r="S51" s="16" t="e">
        <f>IF('VARIABLE COSTS'!$B$19&lt;&gt;"",0,IF(AND((COLUMN()-1)&gt;='VARIABLE COSTS'!$E$20,(COLUMN()-1)&lt;='VARIABLE COSTS'!$F$20),'VARIABLE COSTS'!$L$20,0))</f>
        <v>#N/A</v>
      </c>
      <c r="T51" s="16" t="e">
        <f>IF('VARIABLE COSTS'!$B$19&lt;&gt;"",0,IF(AND((COLUMN()-1)&gt;='VARIABLE COSTS'!$E$20,(COLUMN()-1)&lt;='VARIABLE COSTS'!$F$20),'VARIABLE COSTS'!$L$20,0))</f>
        <v>#N/A</v>
      </c>
      <c r="U51" s="16" t="e">
        <f>IF('VARIABLE COSTS'!$B$19&lt;&gt;"",0,IF(AND((COLUMN()-1)&gt;='VARIABLE COSTS'!$E$20,(COLUMN()-1)&lt;='VARIABLE COSTS'!$F$20),'VARIABLE COSTS'!$L$20,0))</f>
        <v>#N/A</v>
      </c>
      <c r="V51" s="16" t="e">
        <f>IF('VARIABLE COSTS'!$B$19&lt;&gt;"",0,IF(AND((COLUMN()-1)&gt;='VARIABLE COSTS'!$E$20,(COLUMN()-1)&lt;='VARIABLE COSTS'!$F$20),'VARIABLE COSTS'!$L$20,0))</f>
        <v>#N/A</v>
      </c>
      <c r="W51" s="16" t="e">
        <f>IF('VARIABLE COSTS'!$B$19&lt;&gt;"",0,IF(AND((COLUMN()-1)&gt;='VARIABLE COSTS'!$E$20,(COLUMN()-1)&lt;='VARIABLE COSTS'!$F$20),'VARIABLE COSTS'!$L$20,0))</f>
        <v>#N/A</v>
      </c>
      <c r="X51" s="16" t="e">
        <f>IF('VARIABLE COSTS'!$B$19&lt;&gt;"",0,IF(AND((COLUMN()-1)&gt;='VARIABLE COSTS'!$E$20,(COLUMN()-1)&lt;='VARIABLE COSTS'!$F$20),'VARIABLE COSTS'!$L$20,0))</f>
        <v>#N/A</v>
      </c>
      <c r="Y51" s="16" t="e">
        <f>IF('VARIABLE COSTS'!$B$19&lt;&gt;"",0,IF(AND((COLUMN()-1)&gt;='VARIABLE COSTS'!$E$20,(COLUMN()-1)&lt;='VARIABLE COSTS'!$F$20),'VARIABLE COSTS'!$L$20,0))</f>
        <v>#N/A</v>
      </c>
      <c r="Z51" s="16" t="e">
        <f>IF('VARIABLE COSTS'!$B$19&lt;&gt;"",0,IF(AND((COLUMN()-1)&gt;='VARIABLE COSTS'!$E$20,(COLUMN()-1)&lt;='VARIABLE COSTS'!$F$20),'VARIABLE COSTS'!$L$20,0))</f>
        <v>#N/A</v>
      </c>
      <c r="AA51" s="16" t="e">
        <f>IF('VARIABLE COSTS'!$B$19&lt;&gt;"",0,IF(AND((COLUMN()-1)&gt;='VARIABLE COSTS'!$E$20,(COLUMN()-1)&lt;='VARIABLE COSTS'!$F$20),'VARIABLE COSTS'!$L$20,0))</f>
        <v>#N/A</v>
      </c>
      <c r="AB51" s="16" t="e">
        <f>IF('VARIABLE COSTS'!$B$19&lt;&gt;"",0,IF(AND((COLUMN()-1)&gt;='VARIABLE COSTS'!$E$20,(COLUMN()-1)&lt;='VARIABLE COSTS'!$F$20),'VARIABLE COSTS'!$L$20,0))</f>
        <v>#N/A</v>
      </c>
      <c r="AC51" s="16" t="e">
        <f>IF('VARIABLE COSTS'!$B$19&lt;&gt;"",0,IF(AND((COLUMN()-1)&gt;='VARIABLE COSTS'!$E$20,(COLUMN()-1)&lt;='VARIABLE COSTS'!$F$20),'VARIABLE COSTS'!$L$20,0))</f>
        <v>#N/A</v>
      </c>
      <c r="AD51" s="16" t="e">
        <f>IF('VARIABLE COSTS'!$B$19&lt;&gt;"",0,IF(AND((COLUMN()-1)&gt;='VARIABLE COSTS'!$E$20,(COLUMN()-1)&lt;='VARIABLE COSTS'!$F$20),'VARIABLE COSTS'!$L$20,0))</f>
        <v>#N/A</v>
      </c>
      <c r="AE51" s="16" t="e">
        <f>IF('VARIABLE COSTS'!$B$19&lt;&gt;"",0,IF(AND((COLUMN()-1)&gt;='VARIABLE COSTS'!$E$20,(COLUMN()-1)&lt;='VARIABLE COSTS'!$F$20),'VARIABLE COSTS'!$L$20,0))</f>
        <v>#N/A</v>
      </c>
      <c r="AF51" s="16" t="e">
        <f>IF('VARIABLE COSTS'!$B$19&lt;&gt;"",0,IF(AND((COLUMN()-1)&gt;='VARIABLE COSTS'!$E$20,(COLUMN()-1)&lt;='VARIABLE COSTS'!$F$20),'VARIABLE COSTS'!$L$20,0))</f>
        <v>#N/A</v>
      </c>
      <c r="AG51" s="16" t="e">
        <f>IF('VARIABLE COSTS'!$B$19&lt;&gt;"",0,IF(AND((COLUMN()-1)&gt;='VARIABLE COSTS'!$E$20,(COLUMN()-1)&lt;='VARIABLE COSTS'!$F$20),'VARIABLE COSTS'!$L$20,0))</f>
        <v>#N/A</v>
      </c>
      <c r="AH51" s="16" t="e">
        <f>IF('VARIABLE COSTS'!$B$19&lt;&gt;"",0,IF(AND((COLUMN()-1)&gt;='VARIABLE COSTS'!$E$20,(COLUMN()-1)&lt;='VARIABLE COSTS'!$F$20),'VARIABLE COSTS'!$L$20,0))</f>
        <v>#N/A</v>
      </c>
      <c r="AI51" s="16" t="e">
        <f>IF('VARIABLE COSTS'!$B$19&lt;&gt;"",0,IF(AND((COLUMN()-1)&gt;='VARIABLE COSTS'!$E$20,(COLUMN()-1)&lt;='VARIABLE COSTS'!$F$20),'VARIABLE COSTS'!$L$20,0))</f>
        <v>#N/A</v>
      </c>
      <c r="AJ51" s="16" t="e">
        <f>IF('VARIABLE COSTS'!$B$19&lt;&gt;"",0,IF(AND((COLUMN()-1)&gt;='VARIABLE COSTS'!$E$20,(COLUMN()-1)&lt;='VARIABLE COSTS'!$F$20),'VARIABLE COSTS'!$L$20,0))</f>
        <v>#N/A</v>
      </c>
      <c r="AK51" s="16" t="e">
        <f>IF('VARIABLE COSTS'!$B$19&lt;&gt;"",0,IF(AND((COLUMN()-1)&gt;='VARIABLE COSTS'!$E$20,(COLUMN()-1)&lt;='VARIABLE COSTS'!$F$20),'VARIABLE COSTS'!$L$20,0))</f>
        <v>#N/A</v>
      </c>
      <c r="AL51" s="16" t="e">
        <f>IF('VARIABLE COSTS'!$B$19&lt;&gt;"",0,IF(AND((COLUMN()-1)&gt;='VARIABLE COSTS'!$E$20,(COLUMN()-1)&lt;='VARIABLE COSTS'!$F$20),'VARIABLE COSTS'!$L$20,0))</f>
        <v>#N/A</v>
      </c>
      <c r="AM51" s="16" t="e">
        <f>IF('VARIABLE COSTS'!$B$19&lt;&gt;"",0,IF(AND((COLUMN()-1)&gt;='VARIABLE COSTS'!$E$20,(COLUMN()-1)&lt;='VARIABLE COSTS'!$F$20),'VARIABLE COSTS'!$L$20,0))</f>
        <v>#N/A</v>
      </c>
      <c r="AN51" s="16" t="e">
        <f>IF('VARIABLE COSTS'!$B$19&lt;&gt;"",0,IF(AND((COLUMN()-1)&gt;='VARIABLE COSTS'!$E$20,(COLUMN()-1)&lt;='VARIABLE COSTS'!$F$20),'VARIABLE COSTS'!$L$20,0))</f>
        <v>#N/A</v>
      </c>
      <c r="AO51" s="16" t="e">
        <f>IF('VARIABLE COSTS'!$B$19&lt;&gt;"",0,IF(AND((COLUMN()-1)&gt;='VARIABLE COSTS'!$E$20,(COLUMN()-1)&lt;='VARIABLE COSTS'!$F$20),'VARIABLE COSTS'!$L$20,0))</f>
        <v>#N/A</v>
      </c>
      <c r="AP51" s="16" t="e">
        <f>IF('VARIABLE COSTS'!$B$19&lt;&gt;"",0,IF(AND((COLUMN()-1)&gt;='VARIABLE COSTS'!$E$20,(COLUMN()-1)&lt;='VARIABLE COSTS'!$F$20),'VARIABLE COSTS'!$L$20,0))</f>
        <v>#N/A</v>
      </c>
      <c r="AQ51" s="16" t="e">
        <f>IF('VARIABLE COSTS'!$B$19&lt;&gt;"",0,IF(AND((COLUMN()-1)&gt;='VARIABLE COSTS'!$E$20,(COLUMN()-1)&lt;='VARIABLE COSTS'!$F$20),'VARIABLE COSTS'!$L$20,0))</f>
        <v>#N/A</v>
      </c>
      <c r="AR51" s="16" t="e">
        <f>IF('VARIABLE COSTS'!$B$19&lt;&gt;"",0,IF(AND((COLUMN()-1)&gt;='VARIABLE COSTS'!$E$20,(COLUMN()-1)&lt;='VARIABLE COSTS'!$F$20),'VARIABLE COSTS'!$L$20,0))</f>
        <v>#N/A</v>
      </c>
      <c r="AS51" s="16" t="e">
        <f>IF('VARIABLE COSTS'!$B$19&lt;&gt;"",0,IF(AND((COLUMN()-1)&gt;='VARIABLE COSTS'!$E$20,(COLUMN()-1)&lt;='VARIABLE COSTS'!$F$20),'VARIABLE COSTS'!$L$20,0))</f>
        <v>#N/A</v>
      </c>
      <c r="AT51" s="16" t="e">
        <f>IF('VARIABLE COSTS'!$B$19&lt;&gt;"",0,IF(AND((COLUMN()-1)&gt;='VARIABLE COSTS'!$E$20,(COLUMN()-1)&lt;='VARIABLE COSTS'!$F$20),'VARIABLE COSTS'!$L$20,0))</f>
        <v>#N/A</v>
      </c>
      <c r="AU51" s="16" t="e">
        <f>IF('VARIABLE COSTS'!$B$19&lt;&gt;"",0,IF(AND((COLUMN()-1)&gt;='VARIABLE COSTS'!$E$20,(COLUMN()-1)&lt;='VARIABLE COSTS'!$F$20),'VARIABLE COSTS'!$L$20,0))</f>
        <v>#N/A</v>
      </c>
      <c r="AV51" s="16" t="e">
        <f>IF('VARIABLE COSTS'!$B$19&lt;&gt;"",0,IF(AND((COLUMN()-1)&gt;='VARIABLE COSTS'!$E$20,(COLUMN()-1)&lt;='VARIABLE COSTS'!$F$20),'VARIABLE COSTS'!$L$20,0))</f>
        <v>#N/A</v>
      </c>
      <c r="AW51" s="16" t="e">
        <f>IF('VARIABLE COSTS'!$B$19&lt;&gt;"",0,IF(AND((COLUMN()-1)&gt;='VARIABLE COSTS'!$E$20,(COLUMN()-1)&lt;='VARIABLE COSTS'!$F$20),'VARIABLE COSTS'!$L$20,0))</f>
        <v>#N/A</v>
      </c>
      <c r="AX51" s="16" t="e">
        <f>IF('VARIABLE COSTS'!$B$19&lt;&gt;"",0,IF(AND((COLUMN()-1)&gt;='VARIABLE COSTS'!$E$20,(COLUMN()-1)&lt;='VARIABLE COSTS'!$F$20),'VARIABLE COSTS'!$L$20,0))</f>
        <v>#N/A</v>
      </c>
      <c r="AY51" s="16" t="e">
        <f>IF('VARIABLE COSTS'!$B$19&lt;&gt;"",0,IF(AND((COLUMN()-1)&gt;='VARIABLE COSTS'!$E$20,(COLUMN()-1)&lt;='VARIABLE COSTS'!$F$20),'VARIABLE COSTS'!$L$20,0))</f>
        <v>#N/A</v>
      </c>
      <c r="AZ51" s="16" t="e">
        <f>IF('VARIABLE COSTS'!$B$19&lt;&gt;"",0,IF(AND((COLUMN()-1)&gt;='VARIABLE COSTS'!$E$20,(COLUMN()-1)&lt;='VARIABLE COSTS'!$F$20),'VARIABLE COSTS'!$L$20,0))</f>
        <v>#N/A</v>
      </c>
      <c r="BA51" s="16" t="e">
        <f>IF('VARIABLE COSTS'!$B$19&lt;&gt;"",0,IF(AND((COLUMN()-1)&gt;='VARIABLE COSTS'!$E$20,(COLUMN()-1)&lt;='VARIABLE COSTS'!$F$20),'VARIABLE COSTS'!$L$20,0))</f>
        <v>#N/A</v>
      </c>
    </row>
    <row r="52" spans="1:53" x14ac:dyDescent="0.35">
      <c r="A52" s="38" t="s">
        <v>327</v>
      </c>
      <c r="B52" s="16" t="e">
        <f>IF('VARIABLE COSTS'!$B$19&lt;&gt;"",0,IF(AND((COLUMN()-1)&gt;='VARIABLE COSTS'!$E$21,(COLUMN()-1)&lt;='VARIABLE COSTS'!$F$21),'VARIABLE COSTS'!$L$21,0))</f>
        <v>#N/A</v>
      </c>
      <c r="C52" s="16" t="e">
        <f>IF('VARIABLE COSTS'!$B$19&lt;&gt;"",0,IF(AND((COLUMN()-1)&gt;='VARIABLE COSTS'!$E$21,(COLUMN()-1)&lt;='VARIABLE COSTS'!$F$21),'VARIABLE COSTS'!$L$21,0))</f>
        <v>#N/A</v>
      </c>
      <c r="D52" s="16" t="e">
        <f>IF('VARIABLE COSTS'!$B$19&lt;&gt;"",0,IF(AND((COLUMN()-1)&gt;='VARIABLE COSTS'!$E$21,(COLUMN()-1)&lt;='VARIABLE COSTS'!$F$21),'VARIABLE COSTS'!$L$21,0))</f>
        <v>#N/A</v>
      </c>
      <c r="E52" s="16" t="e">
        <f>IF('VARIABLE COSTS'!$B$19&lt;&gt;"",0,IF(AND((COLUMN()-1)&gt;='VARIABLE COSTS'!$E$21,(COLUMN()-1)&lt;='VARIABLE COSTS'!$F$21),'VARIABLE COSTS'!$L$21,0))</f>
        <v>#N/A</v>
      </c>
      <c r="F52" s="16" t="e">
        <f>IF('VARIABLE COSTS'!$B$19&lt;&gt;"",0,IF(AND((COLUMN()-1)&gt;='VARIABLE COSTS'!$E$21,(COLUMN()-1)&lt;='VARIABLE COSTS'!$F$21),'VARIABLE COSTS'!$L$21,0))</f>
        <v>#N/A</v>
      </c>
      <c r="G52" s="16" t="e">
        <f>IF('VARIABLE COSTS'!$B$19&lt;&gt;"",0,IF(AND((COLUMN()-1)&gt;='VARIABLE COSTS'!$E$21,(COLUMN()-1)&lt;='VARIABLE COSTS'!$F$21),'VARIABLE COSTS'!$L$21,0))</f>
        <v>#N/A</v>
      </c>
      <c r="H52" s="16" t="e">
        <f>IF('VARIABLE COSTS'!$B$19&lt;&gt;"",0,IF(AND((COLUMN()-1)&gt;='VARIABLE COSTS'!$E$21,(COLUMN()-1)&lt;='VARIABLE COSTS'!$F$21),'VARIABLE COSTS'!$L$21,0))</f>
        <v>#N/A</v>
      </c>
      <c r="I52" s="16" t="e">
        <f>IF('VARIABLE COSTS'!$B$19&lt;&gt;"",0,IF(AND((COLUMN()-1)&gt;='VARIABLE COSTS'!$E$21,(COLUMN()-1)&lt;='VARIABLE COSTS'!$F$21),'VARIABLE COSTS'!$L$21,0))</f>
        <v>#N/A</v>
      </c>
      <c r="J52" s="16" t="e">
        <f>IF('VARIABLE COSTS'!$B$19&lt;&gt;"",0,IF(AND((COLUMN()-1)&gt;='VARIABLE COSTS'!$E$21,(COLUMN()-1)&lt;='VARIABLE COSTS'!$F$21),'VARIABLE COSTS'!$L$21,0))</f>
        <v>#N/A</v>
      </c>
      <c r="K52" s="16" t="e">
        <f>IF('VARIABLE COSTS'!$B$19&lt;&gt;"",0,IF(AND((COLUMN()-1)&gt;='VARIABLE COSTS'!$E$21,(COLUMN()-1)&lt;='VARIABLE COSTS'!$F$21),'VARIABLE COSTS'!$L$21,0))</f>
        <v>#N/A</v>
      </c>
      <c r="L52" s="16" t="e">
        <f>IF('VARIABLE COSTS'!$B$19&lt;&gt;"",0,IF(AND((COLUMN()-1)&gt;='VARIABLE COSTS'!$E$21,(COLUMN()-1)&lt;='VARIABLE COSTS'!$F$21),'VARIABLE COSTS'!$L$21,0))</f>
        <v>#N/A</v>
      </c>
      <c r="M52" s="16" t="e">
        <f>IF('VARIABLE COSTS'!$B$19&lt;&gt;"",0,IF(AND((COLUMN()-1)&gt;='VARIABLE COSTS'!$E$21,(COLUMN()-1)&lt;='VARIABLE COSTS'!$F$21),'VARIABLE COSTS'!$L$21,0))</f>
        <v>#N/A</v>
      </c>
      <c r="N52" s="16" t="e">
        <f>IF('VARIABLE COSTS'!$B$19&lt;&gt;"",0,IF(AND((COLUMN()-1)&gt;='VARIABLE COSTS'!$E$21,(COLUMN()-1)&lt;='VARIABLE COSTS'!$F$21),'VARIABLE COSTS'!$L$21,0))</f>
        <v>#N/A</v>
      </c>
      <c r="O52" s="16" t="e">
        <f>IF('VARIABLE COSTS'!$B$19&lt;&gt;"",0,IF(AND((COLUMN()-1)&gt;='VARIABLE COSTS'!$E$21,(COLUMN()-1)&lt;='VARIABLE COSTS'!$F$21),'VARIABLE COSTS'!$L$21,0))</f>
        <v>#N/A</v>
      </c>
      <c r="P52" s="16" t="e">
        <f>IF('VARIABLE COSTS'!$B$19&lt;&gt;"",0,IF(AND((COLUMN()-1)&gt;='VARIABLE COSTS'!$E$21,(COLUMN()-1)&lt;='VARIABLE COSTS'!$F$21),'VARIABLE COSTS'!$L$21,0))</f>
        <v>#N/A</v>
      </c>
      <c r="Q52" s="16" t="e">
        <f>IF('VARIABLE COSTS'!$B$19&lt;&gt;"",0,IF(AND((COLUMN()-1)&gt;='VARIABLE COSTS'!$E$21,(COLUMN()-1)&lt;='VARIABLE COSTS'!$F$21),'VARIABLE COSTS'!$L$21,0))</f>
        <v>#N/A</v>
      </c>
      <c r="R52" s="16" t="e">
        <f>IF('VARIABLE COSTS'!$B$19&lt;&gt;"",0,IF(AND((COLUMN()-1)&gt;='VARIABLE COSTS'!$E$21,(COLUMN()-1)&lt;='VARIABLE COSTS'!$F$21),'VARIABLE COSTS'!$L$21,0))</f>
        <v>#N/A</v>
      </c>
      <c r="S52" s="16" t="e">
        <f>IF('VARIABLE COSTS'!$B$19&lt;&gt;"",0,IF(AND((COLUMN()-1)&gt;='VARIABLE COSTS'!$E$21,(COLUMN()-1)&lt;='VARIABLE COSTS'!$F$21),'VARIABLE COSTS'!$L$21,0))</f>
        <v>#N/A</v>
      </c>
      <c r="T52" s="16" t="e">
        <f>IF('VARIABLE COSTS'!$B$19&lt;&gt;"",0,IF(AND((COLUMN()-1)&gt;='VARIABLE COSTS'!$E$21,(COLUMN()-1)&lt;='VARIABLE COSTS'!$F$21),'VARIABLE COSTS'!$L$21,0))</f>
        <v>#N/A</v>
      </c>
      <c r="U52" s="16" t="e">
        <f>IF('VARIABLE COSTS'!$B$19&lt;&gt;"",0,IF(AND((COLUMN()-1)&gt;='VARIABLE COSTS'!$E$21,(COLUMN()-1)&lt;='VARIABLE COSTS'!$F$21),'VARIABLE COSTS'!$L$21,0))</f>
        <v>#N/A</v>
      </c>
      <c r="V52" s="16" t="e">
        <f>IF('VARIABLE COSTS'!$B$19&lt;&gt;"",0,IF(AND((COLUMN()-1)&gt;='VARIABLE COSTS'!$E$21,(COLUMN()-1)&lt;='VARIABLE COSTS'!$F$21),'VARIABLE COSTS'!$L$21,0))</f>
        <v>#N/A</v>
      </c>
      <c r="W52" s="16" t="e">
        <f>IF('VARIABLE COSTS'!$B$19&lt;&gt;"",0,IF(AND((COLUMN()-1)&gt;='VARIABLE COSTS'!$E$21,(COLUMN()-1)&lt;='VARIABLE COSTS'!$F$21),'VARIABLE COSTS'!$L$21,0))</f>
        <v>#N/A</v>
      </c>
      <c r="X52" s="16" t="e">
        <f>IF('VARIABLE COSTS'!$B$19&lt;&gt;"",0,IF(AND((COLUMN()-1)&gt;='VARIABLE COSTS'!$E$21,(COLUMN()-1)&lt;='VARIABLE COSTS'!$F$21),'VARIABLE COSTS'!$L$21,0))</f>
        <v>#N/A</v>
      </c>
      <c r="Y52" s="16" t="e">
        <f>IF('VARIABLE COSTS'!$B$19&lt;&gt;"",0,IF(AND((COLUMN()-1)&gt;='VARIABLE COSTS'!$E$21,(COLUMN()-1)&lt;='VARIABLE COSTS'!$F$21),'VARIABLE COSTS'!$L$21,0))</f>
        <v>#N/A</v>
      </c>
      <c r="Z52" s="16" t="e">
        <f>IF('VARIABLE COSTS'!$B$19&lt;&gt;"",0,IF(AND((COLUMN()-1)&gt;='VARIABLE COSTS'!$E$21,(COLUMN()-1)&lt;='VARIABLE COSTS'!$F$21),'VARIABLE COSTS'!$L$21,0))</f>
        <v>#N/A</v>
      </c>
      <c r="AA52" s="16" t="e">
        <f>IF('VARIABLE COSTS'!$B$19&lt;&gt;"",0,IF(AND((COLUMN()-1)&gt;='VARIABLE COSTS'!$E$21,(COLUMN()-1)&lt;='VARIABLE COSTS'!$F$21),'VARIABLE COSTS'!$L$21,0))</f>
        <v>#N/A</v>
      </c>
      <c r="AB52" s="16" t="e">
        <f>IF('VARIABLE COSTS'!$B$19&lt;&gt;"",0,IF(AND((COLUMN()-1)&gt;='VARIABLE COSTS'!$E$21,(COLUMN()-1)&lt;='VARIABLE COSTS'!$F$21),'VARIABLE COSTS'!$L$21,0))</f>
        <v>#N/A</v>
      </c>
      <c r="AC52" s="16" t="e">
        <f>IF('VARIABLE COSTS'!$B$19&lt;&gt;"",0,IF(AND((COLUMN()-1)&gt;='VARIABLE COSTS'!$E$21,(COLUMN()-1)&lt;='VARIABLE COSTS'!$F$21),'VARIABLE COSTS'!$L$21,0))</f>
        <v>#N/A</v>
      </c>
      <c r="AD52" s="16" t="e">
        <f>IF('VARIABLE COSTS'!$B$19&lt;&gt;"",0,IF(AND((COLUMN()-1)&gt;='VARIABLE COSTS'!$E$21,(COLUMN()-1)&lt;='VARIABLE COSTS'!$F$21),'VARIABLE COSTS'!$L$21,0))</f>
        <v>#N/A</v>
      </c>
      <c r="AE52" s="16" t="e">
        <f>IF('VARIABLE COSTS'!$B$19&lt;&gt;"",0,IF(AND((COLUMN()-1)&gt;='VARIABLE COSTS'!$E$21,(COLUMN()-1)&lt;='VARIABLE COSTS'!$F$21),'VARIABLE COSTS'!$L$21,0))</f>
        <v>#N/A</v>
      </c>
      <c r="AF52" s="16" t="e">
        <f>IF('VARIABLE COSTS'!$B$19&lt;&gt;"",0,IF(AND((COLUMN()-1)&gt;='VARIABLE COSTS'!$E$21,(COLUMN()-1)&lt;='VARIABLE COSTS'!$F$21),'VARIABLE COSTS'!$L$21,0))</f>
        <v>#N/A</v>
      </c>
      <c r="AG52" s="16" t="e">
        <f>IF('VARIABLE COSTS'!$B$19&lt;&gt;"",0,IF(AND((COLUMN()-1)&gt;='VARIABLE COSTS'!$E$21,(COLUMN()-1)&lt;='VARIABLE COSTS'!$F$21),'VARIABLE COSTS'!$L$21,0))</f>
        <v>#N/A</v>
      </c>
      <c r="AH52" s="16" t="e">
        <f>IF('VARIABLE COSTS'!$B$19&lt;&gt;"",0,IF(AND((COLUMN()-1)&gt;='VARIABLE COSTS'!$E$21,(COLUMN()-1)&lt;='VARIABLE COSTS'!$F$21),'VARIABLE COSTS'!$L$21,0))</f>
        <v>#N/A</v>
      </c>
      <c r="AI52" s="16" t="e">
        <f>IF('VARIABLE COSTS'!$B$19&lt;&gt;"",0,IF(AND((COLUMN()-1)&gt;='VARIABLE COSTS'!$E$21,(COLUMN()-1)&lt;='VARIABLE COSTS'!$F$21),'VARIABLE COSTS'!$L$21,0))</f>
        <v>#N/A</v>
      </c>
      <c r="AJ52" s="16" t="e">
        <f>IF('VARIABLE COSTS'!$B$19&lt;&gt;"",0,IF(AND((COLUMN()-1)&gt;='VARIABLE COSTS'!$E$21,(COLUMN()-1)&lt;='VARIABLE COSTS'!$F$21),'VARIABLE COSTS'!$L$21,0))</f>
        <v>#N/A</v>
      </c>
      <c r="AK52" s="16" t="e">
        <f>IF('VARIABLE COSTS'!$B$19&lt;&gt;"",0,IF(AND((COLUMN()-1)&gt;='VARIABLE COSTS'!$E$21,(COLUMN()-1)&lt;='VARIABLE COSTS'!$F$21),'VARIABLE COSTS'!$L$21,0))</f>
        <v>#N/A</v>
      </c>
      <c r="AL52" s="16" t="e">
        <f>IF('VARIABLE COSTS'!$B$19&lt;&gt;"",0,IF(AND((COLUMN()-1)&gt;='VARIABLE COSTS'!$E$21,(COLUMN()-1)&lt;='VARIABLE COSTS'!$F$21),'VARIABLE COSTS'!$L$21,0))</f>
        <v>#N/A</v>
      </c>
      <c r="AM52" s="16" t="e">
        <f>IF('VARIABLE COSTS'!$B$19&lt;&gt;"",0,IF(AND((COLUMN()-1)&gt;='VARIABLE COSTS'!$E$21,(COLUMN()-1)&lt;='VARIABLE COSTS'!$F$21),'VARIABLE COSTS'!$L$21,0))</f>
        <v>#N/A</v>
      </c>
      <c r="AN52" s="16" t="e">
        <f>IF('VARIABLE COSTS'!$B$19&lt;&gt;"",0,IF(AND((COLUMN()-1)&gt;='VARIABLE COSTS'!$E$21,(COLUMN()-1)&lt;='VARIABLE COSTS'!$F$21),'VARIABLE COSTS'!$L$21,0))</f>
        <v>#N/A</v>
      </c>
      <c r="AO52" s="16" t="e">
        <f>IF('VARIABLE COSTS'!$B$19&lt;&gt;"",0,IF(AND((COLUMN()-1)&gt;='VARIABLE COSTS'!$E$21,(COLUMN()-1)&lt;='VARIABLE COSTS'!$F$21),'VARIABLE COSTS'!$L$21,0))</f>
        <v>#N/A</v>
      </c>
      <c r="AP52" s="16" t="e">
        <f>IF('VARIABLE COSTS'!$B$19&lt;&gt;"",0,IF(AND((COLUMN()-1)&gt;='VARIABLE COSTS'!$E$21,(COLUMN()-1)&lt;='VARIABLE COSTS'!$F$21),'VARIABLE COSTS'!$L$21,0))</f>
        <v>#N/A</v>
      </c>
      <c r="AQ52" s="16" t="e">
        <f>IF('VARIABLE COSTS'!$B$19&lt;&gt;"",0,IF(AND((COLUMN()-1)&gt;='VARIABLE COSTS'!$E$21,(COLUMN()-1)&lt;='VARIABLE COSTS'!$F$21),'VARIABLE COSTS'!$L$21,0))</f>
        <v>#N/A</v>
      </c>
      <c r="AR52" s="16" t="e">
        <f>IF('VARIABLE COSTS'!$B$19&lt;&gt;"",0,IF(AND((COLUMN()-1)&gt;='VARIABLE COSTS'!$E$21,(COLUMN()-1)&lt;='VARIABLE COSTS'!$F$21),'VARIABLE COSTS'!$L$21,0))</f>
        <v>#N/A</v>
      </c>
      <c r="AS52" s="16" t="e">
        <f>IF('VARIABLE COSTS'!$B$19&lt;&gt;"",0,IF(AND((COLUMN()-1)&gt;='VARIABLE COSTS'!$E$21,(COLUMN()-1)&lt;='VARIABLE COSTS'!$F$21),'VARIABLE COSTS'!$L$21,0))</f>
        <v>#N/A</v>
      </c>
      <c r="AT52" s="16" t="e">
        <f>IF('VARIABLE COSTS'!$B$19&lt;&gt;"",0,IF(AND((COLUMN()-1)&gt;='VARIABLE COSTS'!$E$21,(COLUMN()-1)&lt;='VARIABLE COSTS'!$F$21),'VARIABLE COSTS'!$L$21,0))</f>
        <v>#N/A</v>
      </c>
      <c r="AU52" s="16" t="e">
        <f>IF('VARIABLE COSTS'!$B$19&lt;&gt;"",0,IF(AND((COLUMN()-1)&gt;='VARIABLE COSTS'!$E$21,(COLUMN()-1)&lt;='VARIABLE COSTS'!$F$21),'VARIABLE COSTS'!$L$21,0))</f>
        <v>#N/A</v>
      </c>
      <c r="AV52" s="16" t="e">
        <f>IF('VARIABLE COSTS'!$B$19&lt;&gt;"",0,IF(AND((COLUMN()-1)&gt;='VARIABLE COSTS'!$E$21,(COLUMN()-1)&lt;='VARIABLE COSTS'!$F$21),'VARIABLE COSTS'!$L$21,0))</f>
        <v>#N/A</v>
      </c>
      <c r="AW52" s="16" t="e">
        <f>IF('VARIABLE COSTS'!$B$19&lt;&gt;"",0,IF(AND((COLUMN()-1)&gt;='VARIABLE COSTS'!$E$21,(COLUMN()-1)&lt;='VARIABLE COSTS'!$F$21),'VARIABLE COSTS'!$L$21,0))</f>
        <v>#N/A</v>
      </c>
      <c r="AX52" s="16" t="e">
        <f>IF('VARIABLE COSTS'!$B$19&lt;&gt;"",0,IF(AND((COLUMN()-1)&gt;='VARIABLE COSTS'!$E$21,(COLUMN()-1)&lt;='VARIABLE COSTS'!$F$21),'VARIABLE COSTS'!$L$21,0))</f>
        <v>#N/A</v>
      </c>
      <c r="AY52" s="16" t="e">
        <f>IF('VARIABLE COSTS'!$B$19&lt;&gt;"",0,IF(AND((COLUMN()-1)&gt;='VARIABLE COSTS'!$E$21,(COLUMN()-1)&lt;='VARIABLE COSTS'!$F$21),'VARIABLE COSTS'!$L$21,0))</f>
        <v>#N/A</v>
      </c>
      <c r="AZ52" s="16" t="e">
        <f>IF('VARIABLE COSTS'!$B$19&lt;&gt;"",0,IF(AND((COLUMN()-1)&gt;='VARIABLE COSTS'!$E$21,(COLUMN()-1)&lt;='VARIABLE COSTS'!$F$21),'VARIABLE COSTS'!$L$21,0))</f>
        <v>#N/A</v>
      </c>
      <c r="BA52" s="16" t="e">
        <f>IF('VARIABLE COSTS'!$B$19&lt;&gt;"",0,IF(AND((COLUMN()-1)&gt;='VARIABLE COSTS'!$E$21,(COLUMN()-1)&lt;='VARIABLE COSTS'!$F$21),'VARIABLE COSTS'!$L$21,0))</f>
        <v>#N/A</v>
      </c>
    </row>
    <row r="53" spans="1:53" x14ac:dyDescent="0.35">
      <c r="A53" s="50" t="s">
        <v>329</v>
      </c>
      <c r="B53" s="67" t="str">
        <f>IF(AND((COLUMN()-1)&gt;='VARIABLE COSTS'!$E$22,(COLUMN()-1)&lt;='VARIABLE COSTS'!$F$22),'VARIABLE COSTS'!$L$22,0)</f>
        <v/>
      </c>
      <c r="C53" s="67" t="str">
        <f>IF(AND((COLUMN()-1)&gt;='VARIABLE COSTS'!$E$22,(COLUMN()-1)&lt;='VARIABLE COSTS'!$F$22),'VARIABLE COSTS'!$L$22,0)</f>
        <v/>
      </c>
      <c r="D53" s="67" t="str">
        <f>IF(AND((COLUMN()-1)&gt;='VARIABLE COSTS'!$E$22,(COLUMN()-1)&lt;='VARIABLE COSTS'!$F$22),'VARIABLE COSTS'!$L$22,0)</f>
        <v/>
      </c>
      <c r="E53" s="67" t="str">
        <f>IF(AND((COLUMN()-1)&gt;='VARIABLE COSTS'!$E$22,(COLUMN()-1)&lt;='VARIABLE COSTS'!$F$22),'VARIABLE COSTS'!$L$22,0)</f>
        <v/>
      </c>
      <c r="F53" s="67" t="str">
        <f>IF(AND((COLUMN()-1)&gt;='VARIABLE COSTS'!$E$22,(COLUMN()-1)&lt;='VARIABLE COSTS'!$F$22),'VARIABLE COSTS'!$L$22,0)</f>
        <v/>
      </c>
      <c r="G53" s="67" t="str">
        <f>IF(AND((COLUMN()-1)&gt;='VARIABLE COSTS'!$E$22,(COLUMN()-1)&lt;='VARIABLE COSTS'!$F$22),'VARIABLE COSTS'!$L$22,0)</f>
        <v/>
      </c>
      <c r="H53" s="67" t="str">
        <f>IF(AND((COLUMN()-1)&gt;='VARIABLE COSTS'!$E$22,(COLUMN()-1)&lt;='VARIABLE COSTS'!$F$22),'VARIABLE COSTS'!$L$22,0)</f>
        <v/>
      </c>
      <c r="I53" s="67" t="str">
        <f>IF(AND((COLUMN()-1)&gt;='VARIABLE COSTS'!$E$22,(COLUMN()-1)&lt;='VARIABLE COSTS'!$F$22),'VARIABLE COSTS'!$L$22,0)</f>
        <v/>
      </c>
      <c r="J53" s="67" t="str">
        <f>IF(AND((COLUMN()-1)&gt;='VARIABLE COSTS'!$E$22,(COLUMN()-1)&lt;='VARIABLE COSTS'!$F$22),'VARIABLE COSTS'!$L$22,0)</f>
        <v/>
      </c>
      <c r="K53" s="67" t="str">
        <f>IF(AND((COLUMN()-1)&gt;='VARIABLE COSTS'!$E$22,(COLUMN()-1)&lt;='VARIABLE COSTS'!$F$22),'VARIABLE COSTS'!$L$22,0)</f>
        <v/>
      </c>
      <c r="L53" s="67" t="str">
        <f>IF(AND((COLUMN()-1)&gt;='VARIABLE COSTS'!$E$22,(COLUMN()-1)&lt;='VARIABLE COSTS'!$F$22),'VARIABLE COSTS'!$L$22,0)</f>
        <v/>
      </c>
      <c r="M53" s="67" t="str">
        <f>IF(AND((COLUMN()-1)&gt;='VARIABLE COSTS'!$E$22,(COLUMN()-1)&lt;='VARIABLE COSTS'!$F$22),'VARIABLE COSTS'!$L$22,0)</f>
        <v/>
      </c>
      <c r="N53" s="67" t="str">
        <f>IF(AND((COLUMN()-1)&gt;='VARIABLE COSTS'!$E$22,(COLUMN()-1)&lt;='VARIABLE COSTS'!$F$22),'VARIABLE COSTS'!$L$22,0)</f>
        <v/>
      </c>
      <c r="O53" s="67" t="str">
        <f>IF(AND((COLUMN()-1)&gt;='VARIABLE COSTS'!$E$22,(COLUMN()-1)&lt;='VARIABLE COSTS'!$F$22),'VARIABLE COSTS'!$L$22,0)</f>
        <v/>
      </c>
      <c r="P53" s="67" t="str">
        <f>IF(AND((COLUMN()-1)&gt;='VARIABLE COSTS'!$E$22,(COLUMN()-1)&lt;='VARIABLE COSTS'!$F$22),'VARIABLE COSTS'!$L$22,0)</f>
        <v/>
      </c>
      <c r="Q53" s="67" t="str">
        <f>IF(AND((COLUMN()-1)&gt;='VARIABLE COSTS'!$E$22,(COLUMN()-1)&lt;='VARIABLE COSTS'!$F$22),'VARIABLE COSTS'!$L$22,0)</f>
        <v/>
      </c>
      <c r="R53" s="67" t="str">
        <f>IF(AND((COLUMN()-1)&gt;='VARIABLE COSTS'!$E$22,(COLUMN()-1)&lt;='VARIABLE COSTS'!$F$22),'VARIABLE COSTS'!$L$22,0)</f>
        <v/>
      </c>
      <c r="S53" s="67" t="str">
        <f>IF(AND((COLUMN()-1)&gt;='VARIABLE COSTS'!$E$22,(COLUMN()-1)&lt;='VARIABLE COSTS'!$F$22),'VARIABLE COSTS'!$L$22,0)</f>
        <v/>
      </c>
      <c r="T53" s="67" t="str">
        <f>IF(AND((COLUMN()-1)&gt;='VARIABLE COSTS'!$E$22,(COLUMN()-1)&lt;='VARIABLE COSTS'!$F$22),'VARIABLE COSTS'!$L$22,0)</f>
        <v/>
      </c>
      <c r="U53" s="67" t="str">
        <f>IF(AND((COLUMN()-1)&gt;='VARIABLE COSTS'!$E$22,(COLUMN()-1)&lt;='VARIABLE COSTS'!$F$22),'VARIABLE COSTS'!$L$22,0)</f>
        <v/>
      </c>
      <c r="V53" s="67" t="str">
        <f>IF(AND((COLUMN()-1)&gt;='VARIABLE COSTS'!$E$22,(COLUMN()-1)&lt;='VARIABLE COSTS'!$F$22),'VARIABLE COSTS'!$L$22,0)</f>
        <v/>
      </c>
      <c r="W53" s="67" t="str">
        <f>IF(AND((COLUMN()-1)&gt;='VARIABLE COSTS'!$E$22,(COLUMN()-1)&lt;='VARIABLE COSTS'!$F$22),'VARIABLE COSTS'!$L$22,0)</f>
        <v/>
      </c>
      <c r="X53" s="67" t="str">
        <f>IF(AND((COLUMN()-1)&gt;='VARIABLE COSTS'!$E$22,(COLUMN()-1)&lt;='VARIABLE COSTS'!$F$22),'VARIABLE COSTS'!$L$22,0)</f>
        <v/>
      </c>
      <c r="Y53" s="67" t="str">
        <f>IF(AND((COLUMN()-1)&gt;='VARIABLE COSTS'!$E$22,(COLUMN()-1)&lt;='VARIABLE COSTS'!$F$22),'VARIABLE COSTS'!$L$22,0)</f>
        <v/>
      </c>
      <c r="Z53" s="67" t="str">
        <f>IF(AND((COLUMN()-1)&gt;='VARIABLE COSTS'!$E$22,(COLUMN()-1)&lt;='VARIABLE COSTS'!$F$22),'VARIABLE COSTS'!$L$22,0)</f>
        <v/>
      </c>
      <c r="AA53" s="67" t="str">
        <f>IF(AND((COLUMN()-1)&gt;='VARIABLE COSTS'!$E$22,(COLUMN()-1)&lt;='VARIABLE COSTS'!$F$22),'VARIABLE COSTS'!$L$22,0)</f>
        <v/>
      </c>
      <c r="AB53" s="67" t="str">
        <f>IF(AND((COLUMN()-1)&gt;='VARIABLE COSTS'!$E$22,(COLUMN()-1)&lt;='VARIABLE COSTS'!$F$22),'VARIABLE COSTS'!$L$22,0)</f>
        <v/>
      </c>
      <c r="AC53" s="67" t="str">
        <f>IF(AND((COLUMN()-1)&gt;='VARIABLE COSTS'!$E$22,(COLUMN()-1)&lt;='VARIABLE COSTS'!$F$22),'VARIABLE COSTS'!$L$22,0)</f>
        <v/>
      </c>
      <c r="AD53" s="67" t="str">
        <f>IF(AND((COLUMN()-1)&gt;='VARIABLE COSTS'!$E$22,(COLUMN()-1)&lt;='VARIABLE COSTS'!$F$22),'VARIABLE COSTS'!$L$22,0)</f>
        <v/>
      </c>
      <c r="AE53" s="67" t="str">
        <f>IF(AND((COLUMN()-1)&gt;='VARIABLE COSTS'!$E$22,(COLUMN()-1)&lt;='VARIABLE COSTS'!$F$22),'VARIABLE COSTS'!$L$22,0)</f>
        <v/>
      </c>
      <c r="AF53" s="67" t="str">
        <f>IF(AND((COLUMN()-1)&gt;='VARIABLE COSTS'!$E$22,(COLUMN()-1)&lt;='VARIABLE COSTS'!$F$22),'VARIABLE COSTS'!$L$22,0)</f>
        <v/>
      </c>
      <c r="AG53" s="67" t="str">
        <f>IF(AND((COLUMN()-1)&gt;='VARIABLE COSTS'!$E$22,(COLUMN()-1)&lt;='VARIABLE COSTS'!$F$22),'VARIABLE COSTS'!$L$22,0)</f>
        <v/>
      </c>
      <c r="AH53" s="67" t="str">
        <f>IF(AND((COLUMN()-1)&gt;='VARIABLE COSTS'!$E$22,(COLUMN()-1)&lt;='VARIABLE COSTS'!$F$22),'VARIABLE COSTS'!$L$22,0)</f>
        <v/>
      </c>
      <c r="AI53" s="67" t="str">
        <f>IF(AND((COLUMN()-1)&gt;='VARIABLE COSTS'!$E$22,(COLUMN()-1)&lt;='VARIABLE COSTS'!$F$22),'VARIABLE COSTS'!$L$22,0)</f>
        <v/>
      </c>
      <c r="AJ53" s="67" t="str">
        <f>IF(AND((COLUMN()-1)&gt;='VARIABLE COSTS'!$E$22,(COLUMN()-1)&lt;='VARIABLE COSTS'!$F$22),'VARIABLE COSTS'!$L$22,0)</f>
        <v/>
      </c>
      <c r="AK53" s="67" t="str">
        <f>IF(AND((COLUMN()-1)&gt;='VARIABLE COSTS'!$E$22,(COLUMN()-1)&lt;='VARIABLE COSTS'!$F$22),'VARIABLE COSTS'!$L$22,0)</f>
        <v/>
      </c>
      <c r="AL53" s="67" t="str">
        <f>IF(AND((COLUMN()-1)&gt;='VARIABLE COSTS'!$E$22,(COLUMN()-1)&lt;='VARIABLE COSTS'!$F$22),'VARIABLE COSTS'!$L$22,0)</f>
        <v/>
      </c>
      <c r="AM53" s="67" t="str">
        <f>IF(AND((COLUMN()-1)&gt;='VARIABLE COSTS'!$E$22,(COLUMN()-1)&lt;='VARIABLE COSTS'!$F$22),'VARIABLE COSTS'!$L$22,0)</f>
        <v/>
      </c>
      <c r="AN53" s="67" t="str">
        <f>IF(AND((COLUMN()-1)&gt;='VARIABLE COSTS'!$E$22,(COLUMN()-1)&lt;='VARIABLE COSTS'!$F$22),'VARIABLE COSTS'!$L$22,0)</f>
        <v/>
      </c>
      <c r="AO53" s="67" t="str">
        <f>IF(AND((COLUMN()-1)&gt;='VARIABLE COSTS'!$E$22,(COLUMN()-1)&lt;='VARIABLE COSTS'!$F$22),'VARIABLE COSTS'!$L$22,0)</f>
        <v/>
      </c>
      <c r="AP53" s="67" t="str">
        <f>IF(AND((COLUMN()-1)&gt;='VARIABLE COSTS'!$E$22,(COLUMN()-1)&lt;='VARIABLE COSTS'!$F$22),'VARIABLE COSTS'!$L$22,0)</f>
        <v/>
      </c>
      <c r="AQ53" s="67" t="str">
        <f>IF(AND((COLUMN()-1)&gt;='VARIABLE COSTS'!$E$22,(COLUMN()-1)&lt;='VARIABLE COSTS'!$F$22),'VARIABLE COSTS'!$L$22,0)</f>
        <v/>
      </c>
      <c r="AR53" s="67" t="str">
        <f>IF(AND((COLUMN()-1)&gt;='VARIABLE COSTS'!$E$22,(COLUMN()-1)&lt;='VARIABLE COSTS'!$F$22),'VARIABLE COSTS'!$L$22,0)</f>
        <v/>
      </c>
      <c r="AS53" s="67" t="str">
        <f>IF(AND((COLUMN()-1)&gt;='VARIABLE COSTS'!$E$22,(COLUMN()-1)&lt;='VARIABLE COSTS'!$F$22),'VARIABLE COSTS'!$L$22,0)</f>
        <v/>
      </c>
      <c r="AT53" s="67" t="str">
        <f>IF(AND((COLUMN()-1)&gt;='VARIABLE COSTS'!$E$22,(COLUMN()-1)&lt;='VARIABLE COSTS'!$F$22),'VARIABLE COSTS'!$L$22,0)</f>
        <v/>
      </c>
      <c r="AU53" s="67" t="str">
        <f>IF(AND((COLUMN()-1)&gt;='VARIABLE COSTS'!$E$22,(COLUMN()-1)&lt;='VARIABLE COSTS'!$F$22),'VARIABLE COSTS'!$L$22,0)</f>
        <v/>
      </c>
      <c r="AV53" s="67" t="str">
        <f>IF(AND((COLUMN()-1)&gt;='VARIABLE COSTS'!$E$22,(COLUMN()-1)&lt;='VARIABLE COSTS'!$F$22),'VARIABLE COSTS'!$L$22,0)</f>
        <v/>
      </c>
      <c r="AW53" s="67" t="str">
        <f>IF(AND((COLUMN()-1)&gt;='VARIABLE COSTS'!$E$22,(COLUMN()-1)&lt;='VARIABLE COSTS'!$F$22),'VARIABLE COSTS'!$L$22,0)</f>
        <v/>
      </c>
      <c r="AX53" s="67" t="str">
        <f>IF(AND((COLUMN()-1)&gt;='VARIABLE COSTS'!$E$22,(COLUMN()-1)&lt;='VARIABLE COSTS'!$F$22),'VARIABLE COSTS'!$L$22,0)</f>
        <v/>
      </c>
      <c r="AY53" s="67" t="str">
        <f>IF(AND((COLUMN()-1)&gt;='VARIABLE COSTS'!$E$22,(COLUMN()-1)&lt;='VARIABLE COSTS'!$F$22),'VARIABLE COSTS'!$L$22,0)</f>
        <v/>
      </c>
      <c r="AZ53" s="67" t="str">
        <f>IF(AND((COLUMN()-1)&gt;='VARIABLE COSTS'!$E$22,(COLUMN()-1)&lt;='VARIABLE COSTS'!$F$22),'VARIABLE COSTS'!$L$22,0)</f>
        <v/>
      </c>
      <c r="BA53" s="67" t="str">
        <f>IF(AND((COLUMN()-1)&gt;='VARIABLE COSTS'!$E$22,(COLUMN()-1)&lt;='VARIABLE COSTS'!$F$22),'VARIABLE COSTS'!$L$22,0)</f>
        <v/>
      </c>
    </row>
    <row r="54" spans="1:53" x14ac:dyDescent="0.35">
      <c r="A54" s="38" t="s">
        <v>330</v>
      </c>
      <c r="B54" s="16" t="e">
        <f>IF('VARIABLE COSTS'!$B$22&lt;&gt;"",0,IF(AND((COLUMN()-1)&gt;='VARIABLE COSTS'!$E$23,(COLUMN()-1)&lt;='VARIABLE COSTS'!$F$23),'VARIABLE COSTS'!$L$23,0))</f>
        <v>#N/A</v>
      </c>
      <c r="C54" s="16" t="e">
        <f>IF('VARIABLE COSTS'!$B$22&lt;&gt;"",0,IF(AND((COLUMN()-1)&gt;='VARIABLE COSTS'!$E$23,(COLUMN()-1)&lt;='VARIABLE COSTS'!$F$23),'VARIABLE COSTS'!$L$23,0))</f>
        <v>#N/A</v>
      </c>
      <c r="D54" s="16" t="e">
        <f>IF('VARIABLE COSTS'!$B$22&lt;&gt;"",0,IF(AND((COLUMN()-1)&gt;='VARIABLE COSTS'!$E$23,(COLUMN()-1)&lt;='VARIABLE COSTS'!$F$23),'VARIABLE COSTS'!$L$23,0))</f>
        <v>#N/A</v>
      </c>
      <c r="E54" s="16" t="e">
        <f>IF('VARIABLE COSTS'!$B$22&lt;&gt;"",0,IF(AND((COLUMN()-1)&gt;='VARIABLE COSTS'!$E$23,(COLUMN()-1)&lt;='VARIABLE COSTS'!$F$23),'VARIABLE COSTS'!$L$23,0))</f>
        <v>#N/A</v>
      </c>
      <c r="F54" s="16" t="e">
        <f>IF('VARIABLE COSTS'!$B$22&lt;&gt;"",0,IF(AND((COLUMN()-1)&gt;='VARIABLE COSTS'!$E$23,(COLUMN()-1)&lt;='VARIABLE COSTS'!$F$23),'VARIABLE COSTS'!$L$23,0))</f>
        <v>#N/A</v>
      </c>
      <c r="G54" s="16" t="e">
        <f>IF('VARIABLE COSTS'!$B$22&lt;&gt;"",0,IF(AND((COLUMN()-1)&gt;='VARIABLE COSTS'!$E$23,(COLUMN()-1)&lt;='VARIABLE COSTS'!$F$23),'VARIABLE COSTS'!$L$23,0))</f>
        <v>#N/A</v>
      </c>
      <c r="H54" s="16" t="e">
        <f>IF('VARIABLE COSTS'!$B$22&lt;&gt;"",0,IF(AND((COLUMN()-1)&gt;='VARIABLE COSTS'!$E$23,(COLUMN()-1)&lt;='VARIABLE COSTS'!$F$23),'VARIABLE COSTS'!$L$23,0))</f>
        <v>#N/A</v>
      </c>
      <c r="I54" s="16" t="e">
        <f>IF('VARIABLE COSTS'!$B$22&lt;&gt;"",0,IF(AND((COLUMN()-1)&gt;='VARIABLE COSTS'!$E$23,(COLUMN()-1)&lt;='VARIABLE COSTS'!$F$23),'VARIABLE COSTS'!$L$23,0))</f>
        <v>#N/A</v>
      </c>
      <c r="J54" s="16" t="e">
        <f>IF('VARIABLE COSTS'!$B$22&lt;&gt;"",0,IF(AND((COLUMN()-1)&gt;='VARIABLE COSTS'!$E$23,(COLUMN()-1)&lt;='VARIABLE COSTS'!$F$23),'VARIABLE COSTS'!$L$23,0))</f>
        <v>#N/A</v>
      </c>
      <c r="K54" s="16" t="e">
        <f>IF('VARIABLE COSTS'!$B$22&lt;&gt;"",0,IF(AND((COLUMN()-1)&gt;='VARIABLE COSTS'!$E$23,(COLUMN()-1)&lt;='VARIABLE COSTS'!$F$23),'VARIABLE COSTS'!$L$23,0))</f>
        <v>#N/A</v>
      </c>
      <c r="L54" s="16" t="e">
        <f>IF('VARIABLE COSTS'!$B$22&lt;&gt;"",0,IF(AND((COLUMN()-1)&gt;='VARIABLE COSTS'!$E$23,(COLUMN()-1)&lt;='VARIABLE COSTS'!$F$23),'VARIABLE COSTS'!$L$23,0))</f>
        <v>#N/A</v>
      </c>
      <c r="M54" s="16" t="e">
        <f>IF('VARIABLE COSTS'!$B$22&lt;&gt;"",0,IF(AND((COLUMN()-1)&gt;='VARIABLE COSTS'!$E$23,(COLUMN()-1)&lt;='VARIABLE COSTS'!$F$23),'VARIABLE COSTS'!$L$23,0))</f>
        <v>#N/A</v>
      </c>
      <c r="N54" s="16" t="e">
        <f>IF('VARIABLE COSTS'!$B$22&lt;&gt;"",0,IF(AND((COLUMN()-1)&gt;='VARIABLE COSTS'!$E$23,(COLUMN()-1)&lt;='VARIABLE COSTS'!$F$23),'VARIABLE COSTS'!$L$23,0))</f>
        <v>#N/A</v>
      </c>
      <c r="O54" s="16" t="e">
        <f>IF('VARIABLE COSTS'!$B$22&lt;&gt;"",0,IF(AND((COLUMN()-1)&gt;='VARIABLE COSTS'!$E$23,(COLUMN()-1)&lt;='VARIABLE COSTS'!$F$23),'VARIABLE COSTS'!$L$23,0))</f>
        <v>#N/A</v>
      </c>
      <c r="P54" s="16" t="e">
        <f>IF('VARIABLE COSTS'!$B$22&lt;&gt;"",0,IF(AND((COLUMN()-1)&gt;='VARIABLE COSTS'!$E$23,(COLUMN()-1)&lt;='VARIABLE COSTS'!$F$23),'VARIABLE COSTS'!$L$23,0))</f>
        <v>#N/A</v>
      </c>
      <c r="Q54" s="16" t="e">
        <f>IF('VARIABLE COSTS'!$B$22&lt;&gt;"",0,IF(AND((COLUMN()-1)&gt;='VARIABLE COSTS'!$E$23,(COLUMN()-1)&lt;='VARIABLE COSTS'!$F$23),'VARIABLE COSTS'!$L$23,0))</f>
        <v>#N/A</v>
      </c>
      <c r="R54" s="16" t="e">
        <f>IF('VARIABLE COSTS'!$B$22&lt;&gt;"",0,IF(AND((COLUMN()-1)&gt;='VARIABLE COSTS'!$E$23,(COLUMN()-1)&lt;='VARIABLE COSTS'!$F$23),'VARIABLE COSTS'!$L$23,0))</f>
        <v>#N/A</v>
      </c>
      <c r="S54" s="16" t="e">
        <f>IF('VARIABLE COSTS'!$B$22&lt;&gt;"",0,IF(AND((COLUMN()-1)&gt;='VARIABLE COSTS'!$E$23,(COLUMN()-1)&lt;='VARIABLE COSTS'!$F$23),'VARIABLE COSTS'!$L$23,0))</f>
        <v>#N/A</v>
      </c>
      <c r="T54" s="16" t="e">
        <f>IF('VARIABLE COSTS'!$B$22&lt;&gt;"",0,IF(AND((COLUMN()-1)&gt;='VARIABLE COSTS'!$E$23,(COLUMN()-1)&lt;='VARIABLE COSTS'!$F$23),'VARIABLE COSTS'!$L$23,0))</f>
        <v>#N/A</v>
      </c>
      <c r="U54" s="16" t="e">
        <f>IF('VARIABLE COSTS'!$B$22&lt;&gt;"",0,IF(AND((COLUMN()-1)&gt;='VARIABLE COSTS'!$E$23,(COLUMN()-1)&lt;='VARIABLE COSTS'!$F$23),'VARIABLE COSTS'!$L$23,0))</f>
        <v>#N/A</v>
      </c>
      <c r="V54" s="16" t="e">
        <f>IF('VARIABLE COSTS'!$B$22&lt;&gt;"",0,IF(AND((COLUMN()-1)&gt;='VARIABLE COSTS'!$E$23,(COLUMN()-1)&lt;='VARIABLE COSTS'!$F$23),'VARIABLE COSTS'!$L$23,0))</f>
        <v>#N/A</v>
      </c>
      <c r="W54" s="16" t="e">
        <f>IF('VARIABLE COSTS'!$B$22&lt;&gt;"",0,IF(AND((COLUMN()-1)&gt;='VARIABLE COSTS'!$E$23,(COLUMN()-1)&lt;='VARIABLE COSTS'!$F$23),'VARIABLE COSTS'!$L$23,0))</f>
        <v>#N/A</v>
      </c>
      <c r="X54" s="16" t="e">
        <f>IF('VARIABLE COSTS'!$B$22&lt;&gt;"",0,IF(AND((COLUMN()-1)&gt;='VARIABLE COSTS'!$E$23,(COLUMN()-1)&lt;='VARIABLE COSTS'!$F$23),'VARIABLE COSTS'!$L$23,0))</f>
        <v>#N/A</v>
      </c>
      <c r="Y54" s="16" t="e">
        <f>IF('VARIABLE COSTS'!$B$22&lt;&gt;"",0,IF(AND((COLUMN()-1)&gt;='VARIABLE COSTS'!$E$23,(COLUMN()-1)&lt;='VARIABLE COSTS'!$F$23),'VARIABLE COSTS'!$L$23,0))</f>
        <v>#N/A</v>
      </c>
      <c r="Z54" s="16" t="e">
        <f>IF('VARIABLE COSTS'!$B$22&lt;&gt;"",0,IF(AND((COLUMN()-1)&gt;='VARIABLE COSTS'!$E$23,(COLUMN()-1)&lt;='VARIABLE COSTS'!$F$23),'VARIABLE COSTS'!$L$23,0))</f>
        <v>#N/A</v>
      </c>
      <c r="AA54" s="16" t="e">
        <f>IF('VARIABLE COSTS'!$B$22&lt;&gt;"",0,IF(AND((COLUMN()-1)&gt;='VARIABLE COSTS'!$E$23,(COLUMN()-1)&lt;='VARIABLE COSTS'!$F$23),'VARIABLE COSTS'!$L$23,0))</f>
        <v>#N/A</v>
      </c>
      <c r="AB54" s="16" t="e">
        <f>IF('VARIABLE COSTS'!$B$22&lt;&gt;"",0,IF(AND((COLUMN()-1)&gt;='VARIABLE COSTS'!$E$23,(COLUMN()-1)&lt;='VARIABLE COSTS'!$F$23),'VARIABLE COSTS'!$L$23,0))</f>
        <v>#N/A</v>
      </c>
      <c r="AC54" s="16" t="e">
        <f>IF('VARIABLE COSTS'!$B$22&lt;&gt;"",0,IF(AND((COLUMN()-1)&gt;='VARIABLE COSTS'!$E$23,(COLUMN()-1)&lt;='VARIABLE COSTS'!$F$23),'VARIABLE COSTS'!$L$23,0))</f>
        <v>#N/A</v>
      </c>
      <c r="AD54" s="16" t="e">
        <f>IF('VARIABLE COSTS'!$B$22&lt;&gt;"",0,IF(AND((COLUMN()-1)&gt;='VARIABLE COSTS'!$E$23,(COLUMN()-1)&lt;='VARIABLE COSTS'!$F$23),'VARIABLE COSTS'!$L$23,0))</f>
        <v>#N/A</v>
      </c>
      <c r="AE54" s="16" t="e">
        <f>IF('VARIABLE COSTS'!$B$22&lt;&gt;"",0,IF(AND((COLUMN()-1)&gt;='VARIABLE COSTS'!$E$23,(COLUMN()-1)&lt;='VARIABLE COSTS'!$F$23),'VARIABLE COSTS'!$L$23,0))</f>
        <v>#N/A</v>
      </c>
      <c r="AF54" s="16" t="e">
        <f>IF('VARIABLE COSTS'!$B$22&lt;&gt;"",0,IF(AND((COLUMN()-1)&gt;='VARIABLE COSTS'!$E$23,(COLUMN()-1)&lt;='VARIABLE COSTS'!$F$23),'VARIABLE COSTS'!$L$23,0))</f>
        <v>#N/A</v>
      </c>
      <c r="AG54" s="16" t="e">
        <f>IF('VARIABLE COSTS'!$B$22&lt;&gt;"",0,IF(AND((COLUMN()-1)&gt;='VARIABLE COSTS'!$E$23,(COLUMN()-1)&lt;='VARIABLE COSTS'!$F$23),'VARIABLE COSTS'!$L$23,0))</f>
        <v>#N/A</v>
      </c>
      <c r="AH54" s="16" t="e">
        <f>IF('VARIABLE COSTS'!$B$22&lt;&gt;"",0,IF(AND((COLUMN()-1)&gt;='VARIABLE COSTS'!$E$23,(COLUMN()-1)&lt;='VARIABLE COSTS'!$F$23),'VARIABLE COSTS'!$L$23,0))</f>
        <v>#N/A</v>
      </c>
      <c r="AI54" s="16" t="e">
        <f>IF('VARIABLE COSTS'!$B$22&lt;&gt;"",0,IF(AND((COLUMN()-1)&gt;='VARIABLE COSTS'!$E$23,(COLUMN()-1)&lt;='VARIABLE COSTS'!$F$23),'VARIABLE COSTS'!$L$23,0))</f>
        <v>#N/A</v>
      </c>
      <c r="AJ54" s="16" t="e">
        <f>IF('VARIABLE COSTS'!$B$22&lt;&gt;"",0,IF(AND((COLUMN()-1)&gt;='VARIABLE COSTS'!$E$23,(COLUMN()-1)&lt;='VARIABLE COSTS'!$F$23),'VARIABLE COSTS'!$L$23,0))</f>
        <v>#N/A</v>
      </c>
      <c r="AK54" s="16" t="e">
        <f>IF('VARIABLE COSTS'!$B$22&lt;&gt;"",0,IF(AND((COLUMN()-1)&gt;='VARIABLE COSTS'!$E$23,(COLUMN()-1)&lt;='VARIABLE COSTS'!$F$23),'VARIABLE COSTS'!$L$23,0))</f>
        <v>#N/A</v>
      </c>
      <c r="AL54" s="16" t="e">
        <f>IF('VARIABLE COSTS'!$B$22&lt;&gt;"",0,IF(AND((COLUMN()-1)&gt;='VARIABLE COSTS'!$E$23,(COLUMN()-1)&lt;='VARIABLE COSTS'!$F$23),'VARIABLE COSTS'!$L$23,0))</f>
        <v>#N/A</v>
      </c>
      <c r="AM54" s="16" t="e">
        <f>IF('VARIABLE COSTS'!$B$22&lt;&gt;"",0,IF(AND((COLUMN()-1)&gt;='VARIABLE COSTS'!$E$23,(COLUMN()-1)&lt;='VARIABLE COSTS'!$F$23),'VARIABLE COSTS'!$L$23,0))</f>
        <v>#N/A</v>
      </c>
      <c r="AN54" s="16" t="e">
        <f>IF('VARIABLE COSTS'!$B$22&lt;&gt;"",0,IF(AND((COLUMN()-1)&gt;='VARIABLE COSTS'!$E$23,(COLUMN()-1)&lt;='VARIABLE COSTS'!$F$23),'VARIABLE COSTS'!$L$23,0))</f>
        <v>#N/A</v>
      </c>
      <c r="AO54" s="16" t="e">
        <f>IF('VARIABLE COSTS'!$B$22&lt;&gt;"",0,IF(AND((COLUMN()-1)&gt;='VARIABLE COSTS'!$E$23,(COLUMN()-1)&lt;='VARIABLE COSTS'!$F$23),'VARIABLE COSTS'!$L$23,0))</f>
        <v>#N/A</v>
      </c>
      <c r="AP54" s="16" t="e">
        <f>IF('VARIABLE COSTS'!$B$22&lt;&gt;"",0,IF(AND((COLUMN()-1)&gt;='VARIABLE COSTS'!$E$23,(COLUMN()-1)&lt;='VARIABLE COSTS'!$F$23),'VARIABLE COSTS'!$L$23,0))</f>
        <v>#N/A</v>
      </c>
      <c r="AQ54" s="16" t="e">
        <f>IF('VARIABLE COSTS'!$B$22&lt;&gt;"",0,IF(AND((COLUMN()-1)&gt;='VARIABLE COSTS'!$E$23,(COLUMN()-1)&lt;='VARIABLE COSTS'!$F$23),'VARIABLE COSTS'!$L$23,0))</f>
        <v>#N/A</v>
      </c>
      <c r="AR54" s="16" t="e">
        <f>IF('VARIABLE COSTS'!$B$22&lt;&gt;"",0,IF(AND((COLUMN()-1)&gt;='VARIABLE COSTS'!$E$23,(COLUMN()-1)&lt;='VARIABLE COSTS'!$F$23),'VARIABLE COSTS'!$L$23,0))</f>
        <v>#N/A</v>
      </c>
      <c r="AS54" s="16" t="e">
        <f>IF('VARIABLE COSTS'!$B$22&lt;&gt;"",0,IF(AND((COLUMN()-1)&gt;='VARIABLE COSTS'!$E$23,(COLUMN()-1)&lt;='VARIABLE COSTS'!$F$23),'VARIABLE COSTS'!$L$23,0))</f>
        <v>#N/A</v>
      </c>
      <c r="AT54" s="16" t="e">
        <f>IF('VARIABLE COSTS'!$B$22&lt;&gt;"",0,IF(AND((COLUMN()-1)&gt;='VARIABLE COSTS'!$E$23,(COLUMN()-1)&lt;='VARIABLE COSTS'!$F$23),'VARIABLE COSTS'!$L$23,0))</f>
        <v>#N/A</v>
      </c>
      <c r="AU54" s="16" t="e">
        <f>IF('VARIABLE COSTS'!$B$22&lt;&gt;"",0,IF(AND((COLUMN()-1)&gt;='VARIABLE COSTS'!$E$23,(COLUMN()-1)&lt;='VARIABLE COSTS'!$F$23),'VARIABLE COSTS'!$L$23,0))</f>
        <v>#N/A</v>
      </c>
      <c r="AV54" s="16" t="e">
        <f>IF('VARIABLE COSTS'!$B$22&lt;&gt;"",0,IF(AND((COLUMN()-1)&gt;='VARIABLE COSTS'!$E$23,(COLUMN()-1)&lt;='VARIABLE COSTS'!$F$23),'VARIABLE COSTS'!$L$23,0))</f>
        <v>#N/A</v>
      </c>
      <c r="AW54" s="16" t="e">
        <f>IF('VARIABLE COSTS'!$B$22&lt;&gt;"",0,IF(AND((COLUMN()-1)&gt;='VARIABLE COSTS'!$E$23,(COLUMN()-1)&lt;='VARIABLE COSTS'!$F$23),'VARIABLE COSTS'!$L$23,0))</f>
        <v>#N/A</v>
      </c>
      <c r="AX54" s="16" t="e">
        <f>IF('VARIABLE COSTS'!$B$22&lt;&gt;"",0,IF(AND((COLUMN()-1)&gt;='VARIABLE COSTS'!$E$23,(COLUMN()-1)&lt;='VARIABLE COSTS'!$F$23),'VARIABLE COSTS'!$L$23,0))</f>
        <v>#N/A</v>
      </c>
      <c r="AY54" s="16" t="e">
        <f>IF('VARIABLE COSTS'!$B$22&lt;&gt;"",0,IF(AND((COLUMN()-1)&gt;='VARIABLE COSTS'!$E$23,(COLUMN()-1)&lt;='VARIABLE COSTS'!$F$23),'VARIABLE COSTS'!$L$23,0))</f>
        <v>#N/A</v>
      </c>
      <c r="AZ54" s="16" t="e">
        <f>IF('VARIABLE COSTS'!$B$22&lt;&gt;"",0,IF(AND((COLUMN()-1)&gt;='VARIABLE COSTS'!$E$23,(COLUMN()-1)&lt;='VARIABLE COSTS'!$F$23),'VARIABLE COSTS'!$L$23,0))</f>
        <v>#N/A</v>
      </c>
      <c r="BA54" s="16" t="e">
        <f>IF('VARIABLE COSTS'!$B$22&lt;&gt;"",0,IF(AND((COLUMN()-1)&gt;='VARIABLE COSTS'!$E$23,(COLUMN()-1)&lt;='VARIABLE COSTS'!$F$23),'VARIABLE COSTS'!$L$23,0))</f>
        <v>#N/A</v>
      </c>
    </row>
    <row r="55" spans="1:53" x14ac:dyDescent="0.35">
      <c r="A55" s="38" t="s">
        <v>332</v>
      </c>
      <c r="B55" s="16" t="e">
        <f>IF('VARIABLE COSTS'!$B$22&lt;&gt;"",0,IF(AND((COLUMN()-1)&gt;='VARIABLE COSTS'!$E$24,(COLUMN()-1)&lt;='VARIABLE COSTS'!$F$24),'VARIABLE COSTS'!$L$24,0))</f>
        <v>#N/A</v>
      </c>
      <c r="C55" s="16" t="e">
        <f>IF('VARIABLE COSTS'!$B$22&lt;&gt;"",0,IF(AND((COLUMN()-1)&gt;='VARIABLE COSTS'!$E$24,(COLUMN()-1)&lt;='VARIABLE COSTS'!$F$24),'VARIABLE COSTS'!$L$24,0))</f>
        <v>#N/A</v>
      </c>
      <c r="D55" s="16" t="e">
        <f>IF('VARIABLE COSTS'!$B$22&lt;&gt;"",0,IF(AND((COLUMN()-1)&gt;='VARIABLE COSTS'!$E$24,(COLUMN()-1)&lt;='VARIABLE COSTS'!$F$24),'VARIABLE COSTS'!$L$24,0))</f>
        <v>#N/A</v>
      </c>
      <c r="E55" s="16" t="e">
        <f>IF('VARIABLE COSTS'!$B$22&lt;&gt;"",0,IF(AND((COLUMN()-1)&gt;='VARIABLE COSTS'!$E$24,(COLUMN()-1)&lt;='VARIABLE COSTS'!$F$24),'VARIABLE COSTS'!$L$24,0))</f>
        <v>#N/A</v>
      </c>
      <c r="F55" s="16" t="e">
        <f>IF('VARIABLE COSTS'!$B$22&lt;&gt;"",0,IF(AND((COLUMN()-1)&gt;='VARIABLE COSTS'!$E$24,(COLUMN()-1)&lt;='VARIABLE COSTS'!$F$24),'VARIABLE COSTS'!$L$24,0))</f>
        <v>#N/A</v>
      </c>
      <c r="G55" s="16" t="e">
        <f>IF('VARIABLE COSTS'!$B$22&lt;&gt;"",0,IF(AND((COLUMN()-1)&gt;='VARIABLE COSTS'!$E$24,(COLUMN()-1)&lt;='VARIABLE COSTS'!$F$24),'VARIABLE COSTS'!$L$24,0))</f>
        <v>#N/A</v>
      </c>
      <c r="H55" s="16" t="e">
        <f>IF('VARIABLE COSTS'!$B$22&lt;&gt;"",0,IF(AND((COLUMN()-1)&gt;='VARIABLE COSTS'!$E$24,(COLUMN()-1)&lt;='VARIABLE COSTS'!$F$24),'VARIABLE COSTS'!$L$24,0))</f>
        <v>#N/A</v>
      </c>
      <c r="I55" s="16" t="e">
        <f>IF('VARIABLE COSTS'!$B$22&lt;&gt;"",0,IF(AND((COLUMN()-1)&gt;='VARIABLE COSTS'!$E$24,(COLUMN()-1)&lt;='VARIABLE COSTS'!$F$24),'VARIABLE COSTS'!$L$24,0))</f>
        <v>#N/A</v>
      </c>
      <c r="J55" s="16" t="e">
        <f>IF('VARIABLE COSTS'!$B$22&lt;&gt;"",0,IF(AND((COLUMN()-1)&gt;='VARIABLE COSTS'!$E$24,(COLUMN()-1)&lt;='VARIABLE COSTS'!$F$24),'VARIABLE COSTS'!$L$24,0))</f>
        <v>#N/A</v>
      </c>
      <c r="K55" s="16" t="e">
        <f>IF('VARIABLE COSTS'!$B$22&lt;&gt;"",0,IF(AND((COLUMN()-1)&gt;='VARIABLE COSTS'!$E$24,(COLUMN()-1)&lt;='VARIABLE COSTS'!$F$24),'VARIABLE COSTS'!$L$24,0))</f>
        <v>#N/A</v>
      </c>
      <c r="L55" s="16" t="e">
        <f>IF('VARIABLE COSTS'!$B$22&lt;&gt;"",0,IF(AND((COLUMN()-1)&gt;='VARIABLE COSTS'!$E$24,(COLUMN()-1)&lt;='VARIABLE COSTS'!$F$24),'VARIABLE COSTS'!$L$24,0))</f>
        <v>#N/A</v>
      </c>
      <c r="M55" s="16" t="e">
        <f>IF('VARIABLE COSTS'!$B$22&lt;&gt;"",0,IF(AND((COLUMN()-1)&gt;='VARIABLE COSTS'!$E$24,(COLUMN()-1)&lt;='VARIABLE COSTS'!$F$24),'VARIABLE COSTS'!$L$24,0))</f>
        <v>#N/A</v>
      </c>
      <c r="N55" s="16" t="e">
        <f>IF('VARIABLE COSTS'!$B$22&lt;&gt;"",0,IF(AND((COLUMN()-1)&gt;='VARIABLE COSTS'!$E$24,(COLUMN()-1)&lt;='VARIABLE COSTS'!$F$24),'VARIABLE COSTS'!$L$24,0))</f>
        <v>#N/A</v>
      </c>
      <c r="O55" s="16" t="e">
        <f>IF('VARIABLE COSTS'!$B$22&lt;&gt;"",0,IF(AND((COLUMN()-1)&gt;='VARIABLE COSTS'!$E$24,(COLUMN()-1)&lt;='VARIABLE COSTS'!$F$24),'VARIABLE COSTS'!$L$24,0))</f>
        <v>#N/A</v>
      </c>
      <c r="P55" s="16" t="e">
        <f>IF('VARIABLE COSTS'!$B$22&lt;&gt;"",0,IF(AND((COLUMN()-1)&gt;='VARIABLE COSTS'!$E$24,(COLUMN()-1)&lt;='VARIABLE COSTS'!$F$24),'VARIABLE COSTS'!$L$24,0))</f>
        <v>#N/A</v>
      </c>
      <c r="Q55" s="16" t="e">
        <f>IF('VARIABLE COSTS'!$B$22&lt;&gt;"",0,IF(AND((COLUMN()-1)&gt;='VARIABLE COSTS'!$E$24,(COLUMN()-1)&lt;='VARIABLE COSTS'!$F$24),'VARIABLE COSTS'!$L$24,0))</f>
        <v>#N/A</v>
      </c>
      <c r="R55" s="16" t="e">
        <f>IF('VARIABLE COSTS'!$B$22&lt;&gt;"",0,IF(AND((COLUMN()-1)&gt;='VARIABLE COSTS'!$E$24,(COLUMN()-1)&lt;='VARIABLE COSTS'!$F$24),'VARIABLE COSTS'!$L$24,0))</f>
        <v>#N/A</v>
      </c>
      <c r="S55" s="16" t="e">
        <f>IF('VARIABLE COSTS'!$B$22&lt;&gt;"",0,IF(AND((COLUMN()-1)&gt;='VARIABLE COSTS'!$E$24,(COLUMN()-1)&lt;='VARIABLE COSTS'!$F$24),'VARIABLE COSTS'!$L$24,0))</f>
        <v>#N/A</v>
      </c>
      <c r="T55" s="16" t="e">
        <f>IF('VARIABLE COSTS'!$B$22&lt;&gt;"",0,IF(AND((COLUMN()-1)&gt;='VARIABLE COSTS'!$E$24,(COLUMN()-1)&lt;='VARIABLE COSTS'!$F$24),'VARIABLE COSTS'!$L$24,0))</f>
        <v>#N/A</v>
      </c>
      <c r="U55" s="16" t="e">
        <f>IF('VARIABLE COSTS'!$B$22&lt;&gt;"",0,IF(AND((COLUMN()-1)&gt;='VARIABLE COSTS'!$E$24,(COLUMN()-1)&lt;='VARIABLE COSTS'!$F$24),'VARIABLE COSTS'!$L$24,0))</f>
        <v>#N/A</v>
      </c>
      <c r="V55" s="16" t="e">
        <f>IF('VARIABLE COSTS'!$B$22&lt;&gt;"",0,IF(AND((COLUMN()-1)&gt;='VARIABLE COSTS'!$E$24,(COLUMN()-1)&lt;='VARIABLE COSTS'!$F$24),'VARIABLE COSTS'!$L$24,0))</f>
        <v>#N/A</v>
      </c>
      <c r="W55" s="16" t="e">
        <f>IF('VARIABLE COSTS'!$B$22&lt;&gt;"",0,IF(AND((COLUMN()-1)&gt;='VARIABLE COSTS'!$E$24,(COLUMN()-1)&lt;='VARIABLE COSTS'!$F$24),'VARIABLE COSTS'!$L$24,0))</f>
        <v>#N/A</v>
      </c>
      <c r="X55" s="16" t="e">
        <f>IF('VARIABLE COSTS'!$B$22&lt;&gt;"",0,IF(AND((COLUMN()-1)&gt;='VARIABLE COSTS'!$E$24,(COLUMN()-1)&lt;='VARIABLE COSTS'!$F$24),'VARIABLE COSTS'!$L$24,0))</f>
        <v>#N/A</v>
      </c>
      <c r="Y55" s="16" t="e">
        <f>IF('VARIABLE COSTS'!$B$22&lt;&gt;"",0,IF(AND((COLUMN()-1)&gt;='VARIABLE COSTS'!$E$24,(COLUMN()-1)&lt;='VARIABLE COSTS'!$F$24),'VARIABLE COSTS'!$L$24,0))</f>
        <v>#N/A</v>
      </c>
      <c r="Z55" s="16" t="e">
        <f>IF('VARIABLE COSTS'!$B$22&lt;&gt;"",0,IF(AND((COLUMN()-1)&gt;='VARIABLE COSTS'!$E$24,(COLUMN()-1)&lt;='VARIABLE COSTS'!$F$24),'VARIABLE COSTS'!$L$24,0))</f>
        <v>#N/A</v>
      </c>
      <c r="AA55" s="16" t="e">
        <f>IF('VARIABLE COSTS'!$B$22&lt;&gt;"",0,IF(AND((COLUMN()-1)&gt;='VARIABLE COSTS'!$E$24,(COLUMN()-1)&lt;='VARIABLE COSTS'!$F$24),'VARIABLE COSTS'!$L$24,0))</f>
        <v>#N/A</v>
      </c>
      <c r="AB55" s="16" t="e">
        <f>IF('VARIABLE COSTS'!$B$22&lt;&gt;"",0,IF(AND((COLUMN()-1)&gt;='VARIABLE COSTS'!$E$24,(COLUMN()-1)&lt;='VARIABLE COSTS'!$F$24),'VARIABLE COSTS'!$L$24,0))</f>
        <v>#N/A</v>
      </c>
      <c r="AC55" s="16" t="e">
        <f>IF('VARIABLE COSTS'!$B$22&lt;&gt;"",0,IF(AND((COLUMN()-1)&gt;='VARIABLE COSTS'!$E$24,(COLUMN()-1)&lt;='VARIABLE COSTS'!$F$24),'VARIABLE COSTS'!$L$24,0))</f>
        <v>#N/A</v>
      </c>
      <c r="AD55" s="16" t="e">
        <f>IF('VARIABLE COSTS'!$B$22&lt;&gt;"",0,IF(AND((COLUMN()-1)&gt;='VARIABLE COSTS'!$E$24,(COLUMN()-1)&lt;='VARIABLE COSTS'!$F$24),'VARIABLE COSTS'!$L$24,0))</f>
        <v>#N/A</v>
      </c>
      <c r="AE55" s="16" t="e">
        <f>IF('VARIABLE COSTS'!$B$22&lt;&gt;"",0,IF(AND((COLUMN()-1)&gt;='VARIABLE COSTS'!$E$24,(COLUMN()-1)&lt;='VARIABLE COSTS'!$F$24),'VARIABLE COSTS'!$L$24,0))</f>
        <v>#N/A</v>
      </c>
      <c r="AF55" s="16" t="e">
        <f>IF('VARIABLE COSTS'!$B$22&lt;&gt;"",0,IF(AND((COLUMN()-1)&gt;='VARIABLE COSTS'!$E$24,(COLUMN()-1)&lt;='VARIABLE COSTS'!$F$24),'VARIABLE COSTS'!$L$24,0))</f>
        <v>#N/A</v>
      </c>
      <c r="AG55" s="16" t="e">
        <f>IF('VARIABLE COSTS'!$B$22&lt;&gt;"",0,IF(AND((COLUMN()-1)&gt;='VARIABLE COSTS'!$E$24,(COLUMN()-1)&lt;='VARIABLE COSTS'!$F$24),'VARIABLE COSTS'!$L$24,0))</f>
        <v>#N/A</v>
      </c>
      <c r="AH55" s="16" t="e">
        <f>IF('VARIABLE COSTS'!$B$22&lt;&gt;"",0,IF(AND((COLUMN()-1)&gt;='VARIABLE COSTS'!$E$24,(COLUMN()-1)&lt;='VARIABLE COSTS'!$F$24),'VARIABLE COSTS'!$L$24,0))</f>
        <v>#N/A</v>
      </c>
      <c r="AI55" s="16" t="e">
        <f>IF('VARIABLE COSTS'!$B$22&lt;&gt;"",0,IF(AND((COLUMN()-1)&gt;='VARIABLE COSTS'!$E$24,(COLUMN()-1)&lt;='VARIABLE COSTS'!$F$24),'VARIABLE COSTS'!$L$24,0))</f>
        <v>#N/A</v>
      </c>
      <c r="AJ55" s="16" t="e">
        <f>IF('VARIABLE COSTS'!$B$22&lt;&gt;"",0,IF(AND((COLUMN()-1)&gt;='VARIABLE COSTS'!$E$24,(COLUMN()-1)&lt;='VARIABLE COSTS'!$F$24),'VARIABLE COSTS'!$L$24,0))</f>
        <v>#N/A</v>
      </c>
      <c r="AK55" s="16" t="e">
        <f>IF('VARIABLE COSTS'!$B$22&lt;&gt;"",0,IF(AND((COLUMN()-1)&gt;='VARIABLE COSTS'!$E$24,(COLUMN()-1)&lt;='VARIABLE COSTS'!$F$24),'VARIABLE COSTS'!$L$24,0))</f>
        <v>#N/A</v>
      </c>
      <c r="AL55" s="16" t="e">
        <f>IF('VARIABLE COSTS'!$B$22&lt;&gt;"",0,IF(AND((COLUMN()-1)&gt;='VARIABLE COSTS'!$E$24,(COLUMN()-1)&lt;='VARIABLE COSTS'!$F$24),'VARIABLE COSTS'!$L$24,0))</f>
        <v>#N/A</v>
      </c>
      <c r="AM55" s="16" t="e">
        <f>IF('VARIABLE COSTS'!$B$22&lt;&gt;"",0,IF(AND((COLUMN()-1)&gt;='VARIABLE COSTS'!$E$24,(COLUMN()-1)&lt;='VARIABLE COSTS'!$F$24),'VARIABLE COSTS'!$L$24,0))</f>
        <v>#N/A</v>
      </c>
      <c r="AN55" s="16" t="e">
        <f>IF('VARIABLE COSTS'!$B$22&lt;&gt;"",0,IF(AND((COLUMN()-1)&gt;='VARIABLE COSTS'!$E$24,(COLUMN()-1)&lt;='VARIABLE COSTS'!$F$24),'VARIABLE COSTS'!$L$24,0))</f>
        <v>#N/A</v>
      </c>
      <c r="AO55" s="16" t="e">
        <f>IF('VARIABLE COSTS'!$B$22&lt;&gt;"",0,IF(AND((COLUMN()-1)&gt;='VARIABLE COSTS'!$E$24,(COLUMN()-1)&lt;='VARIABLE COSTS'!$F$24),'VARIABLE COSTS'!$L$24,0))</f>
        <v>#N/A</v>
      </c>
      <c r="AP55" s="16" t="e">
        <f>IF('VARIABLE COSTS'!$B$22&lt;&gt;"",0,IF(AND((COLUMN()-1)&gt;='VARIABLE COSTS'!$E$24,(COLUMN()-1)&lt;='VARIABLE COSTS'!$F$24),'VARIABLE COSTS'!$L$24,0))</f>
        <v>#N/A</v>
      </c>
      <c r="AQ55" s="16" t="e">
        <f>IF('VARIABLE COSTS'!$B$22&lt;&gt;"",0,IF(AND((COLUMN()-1)&gt;='VARIABLE COSTS'!$E$24,(COLUMN()-1)&lt;='VARIABLE COSTS'!$F$24),'VARIABLE COSTS'!$L$24,0))</f>
        <v>#N/A</v>
      </c>
      <c r="AR55" s="16" t="e">
        <f>IF('VARIABLE COSTS'!$B$22&lt;&gt;"",0,IF(AND((COLUMN()-1)&gt;='VARIABLE COSTS'!$E$24,(COLUMN()-1)&lt;='VARIABLE COSTS'!$F$24),'VARIABLE COSTS'!$L$24,0))</f>
        <v>#N/A</v>
      </c>
      <c r="AS55" s="16" t="e">
        <f>IF('VARIABLE COSTS'!$B$22&lt;&gt;"",0,IF(AND((COLUMN()-1)&gt;='VARIABLE COSTS'!$E$24,(COLUMN()-1)&lt;='VARIABLE COSTS'!$F$24),'VARIABLE COSTS'!$L$24,0))</f>
        <v>#N/A</v>
      </c>
      <c r="AT55" s="16" t="e">
        <f>IF('VARIABLE COSTS'!$B$22&lt;&gt;"",0,IF(AND((COLUMN()-1)&gt;='VARIABLE COSTS'!$E$24,(COLUMN()-1)&lt;='VARIABLE COSTS'!$F$24),'VARIABLE COSTS'!$L$24,0))</f>
        <v>#N/A</v>
      </c>
      <c r="AU55" s="16" t="e">
        <f>IF('VARIABLE COSTS'!$B$22&lt;&gt;"",0,IF(AND((COLUMN()-1)&gt;='VARIABLE COSTS'!$E$24,(COLUMN()-1)&lt;='VARIABLE COSTS'!$F$24),'VARIABLE COSTS'!$L$24,0))</f>
        <v>#N/A</v>
      </c>
      <c r="AV55" s="16" t="e">
        <f>IF('VARIABLE COSTS'!$B$22&lt;&gt;"",0,IF(AND((COLUMN()-1)&gt;='VARIABLE COSTS'!$E$24,(COLUMN()-1)&lt;='VARIABLE COSTS'!$F$24),'VARIABLE COSTS'!$L$24,0))</f>
        <v>#N/A</v>
      </c>
      <c r="AW55" s="16" t="e">
        <f>IF('VARIABLE COSTS'!$B$22&lt;&gt;"",0,IF(AND((COLUMN()-1)&gt;='VARIABLE COSTS'!$E$24,(COLUMN()-1)&lt;='VARIABLE COSTS'!$F$24),'VARIABLE COSTS'!$L$24,0))</f>
        <v>#N/A</v>
      </c>
      <c r="AX55" s="16" t="e">
        <f>IF('VARIABLE COSTS'!$B$22&lt;&gt;"",0,IF(AND((COLUMN()-1)&gt;='VARIABLE COSTS'!$E$24,(COLUMN()-1)&lt;='VARIABLE COSTS'!$F$24),'VARIABLE COSTS'!$L$24,0))</f>
        <v>#N/A</v>
      </c>
      <c r="AY55" s="16" t="e">
        <f>IF('VARIABLE COSTS'!$B$22&lt;&gt;"",0,IF(AND((COLUMN()-1)&gt;='VARIABLE COSTS'!$E$24,(COLUMN()-1)&lt;='VARIABLE COSTS'!$F$24),'VARIABLE COSTS'!$L$24,0))</f>
        <v>#N/A</v>
      </c>
      <c r="AZ55" s="16" t="e">
        <f>IF('VARIABLE COSTS'!$B$22&lt;&gt;"",0,IF(AND((COLUMN()-1)&gt;='VARIABLE COSTS'!$E$24,(COLUMN()-1)&lt;='VARIABLE COSTS'!$F$24),'VARIABLE COSTS'!$L$24,0))</f>
        <v>#N/A</v>
      </c>
      <c r="BA55" s="16" t="e">
        <f>IF('VARIABLE COSTS'!$B$22&lt;&gt;"",0,IF(AND((COLUMN()-1)&gt;='VARIABLE COSTS'!$E$24,(COLUMN()-1)&lt;='VARIABLE COSTS'!$F$24),'VARIABLE COSTS'!$L$24,0))</f>
        <v>#N/A</v>
      </c>
    </row>
    <row r="56" spans="1:53" x14ac:dyDescent="0.35">
      <c r="A56" s="38" t="s">
        <v>334</v>
      </c>
      <c r="B56" s="16" t="e">
        <f>IF('VARIABLE COSTS'!$B$22&lt;&gt;"",0,IF(AND((COLUMN()-1)&gt;='VARIABLE COSTS'!$E$25,(COLUMN()-1)&lt;='VARIABLE COSTS'!$F$25),'VARIABLE COSTS'!$L$25,0))</f>
        <v>#N/A</v>
      </c>
      <c r="C56" s="16" t="e">
        <f>IF('VARIABLE COSTS'!$B$22&lt;&gt;"",0,IF(AND((COLUMN()-1)&gt;='VARIABLE COSTS'!$E$25,(COLUMN()-1)&lt;='VARIABLE COSTS'!$F$25),'VARIABLE COSTS'!$L$25,0))</f>
        <v>#N/A</v>
      </c>
      <c r="D56" s="16" t="e">
        <f>IF('VARIABLE COSTS'!$B$22&lt;&gt;"",0,IF(AND((COLUMN()-1)&gt;='VARIABLE COSTS'!$E$25,(COLUMN()-1)&lt;='VARIABLE COSTS'!$F$25),'VARIABLE COSTS'!$L$25,0))</f>
        <v>#N/A</v>
      </c>
      <c r="E56" s="16" t="e">
        <f>IF('VARIABLE COSTS'!$B$22&lt;&gt;"",0,IF(AND((COLUMN()-1)&gt;='VARIABLE COSTS'!$E$25,(COLUMN()-1)&lt;='VARIABLE COSTS'!$F$25),'VARIABLE COSTS'!$L$25,0))</f>
        <v>#N/A</v>
      </c>
      <c r="F56" s="16" t="e">
        <f>IF('VARIABLE COSTS'!$B$22&lt;&gt;"",0,IF(AND((COLUMN()-1)&gt;='VARIABLE COSTS'!$E$25,(COLUMN()-1)&lt;='VARIABLE COSTS'!$F$25),'VARIABLE COSTS'!$L$25,0))</f>
        <v>#N/A</v>
      </c>
      <c r="G56" s="16" t="e">
        <f>IF('VARIABLE COSTS'!$B$22&lt;&gt;"",0,IF(AND((COLUMN()-1)&gt;='VARIABLE COSTS'!$E$25,(COLUMN()-1)&lt;='VARIABLE COSTS'!$F$25),'VARIABLE COSTS'!$L$25,0))</f>
        <v>#N/A</v>
      </c>
      <c r="H56" s="16" t="e">
        <f>IF('VARIABLE COSTS'!$B$22&lt;&gt;"",0,IF(AND((COLUMN()-1)&gt;='VARIABLE COSTS'!$E$25,(COLUMN()-1)&lt;='VARIABLE COSTS'!$F$25),'VARIABLE COSTS'!$L$25,0))</f>
        <v>#N/A</v>
      </c>
      <c r="I56" s="16" t="e">
        <f>IF('VARIABLE COSTS'!$B$22&lt;&gt;"",0,IF(AND((COLUMN()-1)&gt;='VARIABLE COSTS'!$E$25,(COLUMN()-1)&lt;='VARIABLE COSTS'!$F$25),'VARIABLE COSTS'!$L$25,0))</f>
        <v>#N/A</v>
      </c>
      <c r="J56" s="16" t="e">
        <f>IF('VARIABLE COSTS'!$B$22&lt;&gt;"",0,IF(AND((COLUMN()-1)&gt;='VARIABLE COSTS'!$E$25,(COLUMN()-1)&lt;='VARIABLE COSTS'!$F$25),'VARIABLE COSTS'!$L$25,0))</f>
        <v>#N/A</v>
      </c>
      <c r="K56" s="16" t="e">
        <f>IF('VARIABLE COSTS'!$B$22&lt;&gt;"",0,IF(AND((COLUMN()-1)&gt;='VARIABLE COSTS'!$E$25,(COLUMN()-1)&lt;='VARIABLE COSTS'!$F$25),'VARIABLE COSTS'!$L$25,0))</f>
        <v>#N/A</v>
      </c>
      <c r="L56" s="16" t="e">
        <f>IF('VARIABLE COSTS'!$B$22&lt;&gt;"",0,IF(AND((COLUMN()-1)&gt;='VARIABLE COSTS'!$E$25,(COLUMN()-1)&lt;='VARIABLE COSTS'!$F$25),'VARIABLE COSTS'!$L$25,0))</f>
        <v>#N/A</v>
      </c>
      <c r="M56" s="16" t="e">
        <f>IF('VARIABLE COSTS'!$B$22&lt;&gt;"",0,IF(AND((COLUMN()-1)&gt;='VARIABLE COSTS'!$E$25,(COLUMN()-1)&lt;='VARIABLE COSTS'!$F$25),'VARIABLE COSTS'!$L$25,0))</f>
        <v>#N/A</v>
      </c>
      <c r="N56" s="16" t="e">
        <f>IF('VARIABLE COSTS'!$B$22&lt;&gt;"",0,IF(AND((COLUMN()-1)&gt;='VARIABLE COSTS'!$E$25,(COLUMN()-1)&lt;='VARIABLE COSTS'!$F$25),'VARIABLE COSTS'!$L$25,0))</f>
        <v>#N/A</v>
      </c>
      <c r="O56" s="16" t="e">
        <f>IF('VARIABLE COSTS'!$B$22&lt;&gt;"",0,IF(AND((COLUMN()-1)&gt;='VARIABLE COSTS'!$E$25,(COLUMN()-1)&lt;='VARIABLE COSTS'!$F$25),'VARIABLE COSTS'!$L$25,0))</f>
        <v>#N/A</v>
      </c>
      <c r="P56" s="16" t="e">
        <f>IF('VARIABLE COSTS'!$B$22&lt;&gt;"",0,IF(AND((COLUMN()-1)&gt;='VARIABLE COSTS'!$E$25,(COLUMN()-1)&lt;='VARIABLE COSTS'!$F$25),'VARIABLE COSTS'!$L$25,0))</f>
        <v>#N/A</v>
      </c>
      <c r="Q56" s="16" t="e">
        <f>IF('VARIABLE COSTS'!$B$22&lt;&gt;"",0,IF(AND((COLUMN()-1)&gt;='VARIABLE COSTS'!$E$25,(COLUMN()-1)&lt;='VARIABLE COSTS'!$F$25),'VARIABLE COSTS'!$L$25,0))</f>
        <v>#N/A</v>
      </c>
      <c r="R56" s="16" t="e">
        <f>IF('VARIABLE COSTS'!$B$22&lt;&gt;"",0,IF(AND((COLUMN()-1)&gt;='VARIABLE COSTS'!$E$25,(COLUMN()-1)&lt;='VARIABLE COSTS'!$F$25),'VARIABLE COSTS'!$L$25,0))</f>
        <v>#N/A</v>
      </c>
      <c r="S56" s="16" t="e">
        <f>IF('VARIABLE COSTS'!$B$22&lt;&gt;"",0,IF(AND((COLUMN()-1)&gt;='VARIABLE COSTS'!$E$25,(COLUMN()-1)&lt;='VARIABLE COSTS'!$F$25),'VARIABLE COSTS'!$L$25,0))</f>
        <v>#N/A</v>
      </c>
      <c r="T56" s="16" t="e">
        <f>IF('VARIABLE COSTS'!$B$22&lt;&gt;"",0,IF(AND((COLUMN()-1)&gt;='VARIABLE COSTS'!$E$25,(COLUMN()-1)&lt;='VARIABLE COSTS'!$F$25),'VARIABLE COSTS'!$L$25,0))</f>
        <v>#N/A</v>
      </c>
      <c r="U56" s="16" t="e">
        <f>IF('VARIABLE COSTS'!$B$22&lt;&gt;"",0,IF(AND((COLUMN()-1)&gt;='VARIABLE COSTS'!$E$25,(COLUMN()-1)&lt;='VARIABLE COSTS'!$F$25),'VARIABLE COSTS'!$L$25,0))</f>
        <v>#N/A</v>
      </c>
      <c r="V56" s="16" t="e">
        <f>IF('VARIABLE COSTS'!$B$22&lt;&gt;"",0,IF(AND((COLUMN()-1)&gt;='VARIABLE COSTS'!$E$25,(COLUMN()-1)&lt;='VARIABLE COSTS'!$F$25),'VARIABLE COSTS'!$L$25,0))</f>
        <v>#N/A</v>
      </c>
      <c r="W56" s="16" t="e">
        <f>IF('VARIABLE COSTS'!$B$22&lt;&gt;"",0,IF(AND((COLUMN()-1)&gt;='VARIABLE COSTS'!$E$25,(COLUMN()-1)&lt;='VARIABLE COSTS'!$F$25),'VARIABLE COSTS'!$L$25,0))</f>
        <v>#N/A</v>
      </c>
      <c r="X56" s="16" t="e">
        <f>IF('VARIABLE COSTS'!$B$22&lt;&gt;"",0,IF(AND((COLUMN()-1)&gt;='VARIABLE COSTS'!$E$25,(COLUMN()-1)&lt;='VARIABLE COSTS'!$F$25),'VARIABLE COSTS'!$L$25,0))</f>
        <v>#N/A</v>
      </c>
      <c r="Y56" s="16" t="e">
        <f>IF('VARIABLE COSTS'!$B$22&lt;&gt;"",0,IF(AND((COLUMN()-1)&gt;='VARIABLE COSTS'!$E$25,(COLUMN()-1)&lt;='VARIABLE COSTS'!$F$25),'VARIABLE COSTS'!$L$25,0))</f>
        <v>#N/A</v>
      </c>
      <c r="Z56" s="16" t="e">
        <f>IF('VARIABLE COSTS'!$B$22&lt;&gt;"",0,IF(AND((COLUMN()-1)&gt;='VARIABLE COSTS'!$E$25,(COLUMN()-1)&lt;='VARIABLE COSTS'!$F$25),'VARIABLE COSTS'!$L$25,0))</f>
        <v>#N/A</v>
      </c>
      <c r="AA56" s="16" t="e">
        <f>IF('VARIABLE COSTS'!$B$22&lt;&gt;"",0,IF(AND((COLUMN()-1)&gt;='VARIABLE COSTS'!$E$25,(COLUMN()-1)&lt;='VARIABLE COSTS'!$F$25),'VARIABLE COSTS'!$L$25,0))</f>
        <v>#N/A</v>
      </c>
      <c r="AB56" s="16" t="e">
        <f>IF('VARIABLE COSTS'!$B$22&lt;&gt;"",0,IF(AND((COLUMN()-1)&gt;='VARIABLE COSTS'!$E$25,(COLUMN()-1)&lt;='VARIABLE COSTS'!$F$25),'VARIABLE COSTS'!$L$25,0))</f>
        <v>#N/A</v>
      </c>
      <c r="AC56" s="16" t="e">
        <f>IF('VARIABLE COSTS'!$B$22&lt;&gt;"",0,IF(AND((COLUMN()-1)&gt;='VARIABLE COSTS'!$E$25,(COLUMN()-1)&lt;='VARIABLE COSTS'!$F$25),'VARIABLE COSTS'!$L$25,0))</f>
        <v>#N/A</v>
      </c>
      <c r="AD56" s="16" t="e">
        <f>IF('VARIABLE COSTS'!$B$22&lt;&gt;"",0,IF(AND((COLUMN()-1)&gt;='VARIABLE COSTS'!$E$25,(COLUMN()-1)&lt;='VARIABLE COSTS'!$F$25),'VARIABLE COSTS'!$L$25,0))</f>
        <v>#N/A</v>
      </c>
      <c r="AE56" s="16" t="e">
        <f>IF('VARIABLE COSTS'!$B$22&lt;&gt;"",0,IF(AND((COLUMN()-1)&gt;='VARIABLE COSTS'!$E$25,(COLUMN()-1)&lt;='VARIABLE COSTS'!$F$25),'VARIABLE COSTS'!$L$25,0))</f>
        <v>#N/A</v>
      </c>
      <c r="AF56" s="16" t="e">
        <f>IF('VARIABLE COSTS'!$B$22&lt;&gt;"",0,IF(AND((COLUMN()-1)&gt;='VARIABLE COSTS'!$E$25,(COLUMN()-1)&lt;='VARIABLE COSTS'!$F$25),'VARIABLE COSTS'!$L$25,0))</f>
        <v>#N/A</v>
      </c>
      <c r="AG56" s="16" t="e">
        <f>IF('VARIABLE COSTS'!$B$22&lt;&gt;"",0,IF(AND((COLUMN()-1)&gt;='VARIABLE COSTS'!$E$25,(COLUMN()-1)&lt;='VARIABLE COSTS'!$F$25),'VARIABLE COSTS'!$L$25,0))</f>
        <v>#N/A</v>
      </c>
      <c r="AH56" s="16" t="e">
        <f>IF('VARIABLE COSTS'!$B$22&lt;&gt;"",0,IF(AND((COLUMN()-1)&gt;='VARIABLE COSTS'!$E$25,(COLUMN()-1)&lt;='VARIABLE COSTS'!$F$25),'VARIABLE COSTS'!$L$25,0))</f>
        <v>#N/A</v>
      </c>
      <c r="AI56" s="16" t="e">
        <f>IF('VARIABLE COSTS'!$B$22&lt;&gt;"",0,IF(AND((COLUMN()-1)&gt;='VARIABLE COSTS'!$E$25,(COLUMN()-1)&lt;='VARIABLE COSTS'!$F$25),'VARIABLE COSTS'!$L$25,0))</f>
        <v>#N/A</v>
      </c>
      <c r="AJ56" s="16" t="e">
        <f>IF('VARIABLE COSTS'!$B$22&lt;&gt;"",0,IF(AND((COLUMN()-1)&gt;='VARIABLE COSTS'!$E$25,(COLUMN()-1)&lt;='VARIABLE COSTS'!$F$25),'VARIABLE COSTS'!$L$25,0))</f>
        <v>#N/A</v>
      </c>
      <c r="AK56" s="16" t="e">
        <f>IF('VARIABLE COSTS'!$B$22&lt;&gt;"",0,IF(AND((COLUMN()-1)&gt;='VARIABLE COSTS'!$E$25,(COLUMN()-1)&lt;='VARIABLE COSTS'!$F$25),'VARIABLE COSTS'!$L$25,0))</f>
        <v>#N/A</v>
      </c>
      <c r="AL56" s="16" t="e">
        <f>IF('VARIABLE COSTS'!$B$22&lt;&gt;"",0,IF(AND((COLUMN()-1)&gt;='VARIABLE COSTS'!$E$25,(COLUMN()-1)&lt;='VARIABLE COSTS'!$F$25),'VARIABLE COSTS'!$L$25,0))</f>
        <v>#N/A</v>
      </c>
      <c r="AM56" s="16" t="e">
        <f>IF('VARIABLE COSTS'!$B$22&lt;&gt;"",0,IF(AND((COLUMN()-1)&gt;='VARIABLE COSTS'!$E$25,(COLUMN()-1)&lt;='VARIABLE COSTS'!$F$25),'VARIABLE COSTS'!$L$25,0))</f>
        <v>#N/A</v>
      </c>
      <c r="AN56" s="16" t="e">
        <f>IF('VARIABLE COSTS'!$B$22&lt;&gt;"",0,IF(AND((COLUMN()-1)&gt;='VARIABLE COSTS'!$E$25,(COLUMN()-1)&lt;='VARIABLE COSTS'!$F$25),'VARIABLE COSTS'!$L$25,0))</f>
        <v>#N/A</v>
      </c>
      <c r="AO56" s="16" t="e">
        <f>IF('VARIABLE COSTS'!$B$22&lt;&gt;"",0,IF(AND((COLUMN()-1)&gt;='VARIABLE COSTS'!$E$25,(COLUMN()-1)&lt;='VARIABLE COSTS'!$F$25),'VARIABLE COSTS'!$L$25,0))</f>
        <v>#N/A</v>
      </c>
      <c r="AP56" s="16" t="e">
        <f>IF('VARIABLE COSTS'!$B$22&lt;&gt;"",0,IF(AND((COLUMN()-1)&gt;='VARIABLE COSTS'!$E$25,(COLUMN()-1)&lt;='VARIABLE COSTS'!$F$25),'VARIABLE COSTS'!$L$25,0))</f>
        <v>#N/A</v>
      </c>
      <c r="AQ56" s="16" t="e">
        <f>IF('VARIABLE COSTS'!$B$22&lt;&gt;"",0,IF(AND((COLUMN()-1)&gt;='VARIABLE COSTS'!$E$25,(COLUMN()-1)&lt;='VARIABLE COSTS'!$F$25),'VARIABLE COSTS'!$L$25,0))</f>
        <v>#N/A</v>
      </c>
      <c r="AR56" s="16" t="e">
        <f>IF('VARIABLE COSTS'!$B$22&lt;&gt;"",0,IF(AND((COLUMN()-1)&gt;='VARIABLE COSTS'!$E$25,(COLUMN()-1)&lt;='VARIABLE COSTS'!$F$25),'VARIABLE COSTS'!$L$25,0))</f>
        <v>#N/A</v>
      </c>
      <c r="AS56" s="16" t="e">
        <f>IF('VARIABLE COSTS'!$B$22&lt;&gt;"",0,IF(AND((COLUMN()-1)&gt;='VARIABLE COSTS'!$E$25,(COLUMN()-1)&lt;='VARIABLE COSTS'!$F$25),'VARIABLE COSTS'!$L$25,0))</f>
        <v>#N/A</v>
      </c>
      <c r="AT56" s="16" t="e">
        <f>IF('VARIABLE COSTS'!$B$22&lt;&gt;"",0,IF(AND((COLUMN()-1)&gt;='VARIABLE COSTS'!$E$25,(COLUMN()-1)&lt;='VARIABLE COSTS'!$F$25),'VARIABLE COSTS'!$L$25,0))</f>
        <v>#N/A</v>
      </c>
      <c r="AU56" s="16" t="e">
        <f>IF('VARIABLE COSTS'!$B$22&lt;&gt;"",0,IF(AND((COLUMN()-1)&gt;='VARIABLE COSTS'!$E$25,(COLUMN()-1)&lt;='VARIABLE COSTS'!$F$25),'VARIABLE COSTS'!$L$25,0))</f>
        <v>#N/A</v>
      </c>
      <c r="AV56" s="16" t="e">
        <f>IF('VARIABLE COSTS'!$B$22&lt;&gt;"",0,IF(AND((COLUMN()-1)&gt;='VARIABLE COSTS'!$E$25,(COLUMN()-1)&lt;='VARIABLE COSTS'!$F$25),'VARIABLE COSTS'!$L$25,0))</f>
        <v>#N/A</v>
      </c>
      <c r="AW56" s="16" t="e">
        <f>IF('VARIABLE COSTS'!$B$22&lt;&gt;"",0,IF(AND((COLUMN()-1)&gt;='VARIABLE COSTS'!$E$25,(COLUMN()-1)&lt;='VARIABLE COSTS'!$F$25),'VARIABLE COSTS'!$L$25,0))</f>
        <v>#N/A</v>
      </c>
      <c r="AX56" s="16" t="e">
        <f>IF('VARIABLE COSTS'!$B$22&lt;&gt;"",0,IF(AND((COLUMN()-1)&gt;='VARIABLE COSTS'!$E$25,(COLUMN()-1)&lt;='VARIABLE COSTS'!$F$25),'VARIABLE COSTS'!$L$25,0))</f>
        <v>#N/A</v>
      </c>
      <c r="AY56" s="16" t="e">
        <f>IF('VARIABLE COSTS'!$B$22&lt;&gt;"",0,IF(AND((COLUMN()-1)&gt;='VARIABLE COSTS'!$E$25,(COLUMN()-1)&lt;='VARIABLE COSTS'!$F$25),'VARIABLE COSTS'!$L$25,0))</f>
        <v>#N/A</v>
      </c>
      <c r="AZ56" s="16" t="e">
        <f>IF('VARIABLE COSTS'!$B$22&lt;&gt;"",0,IF(AND((COLUMN()-1)&gt;='VARIABLE COSTS'!$E$25,(COLUMN()-1)&lt;='VARIABLE COSTS'!$F$25),'VARIABLE COSTS'!$L$25,0))</f>
        <v>#N/A</v>
      </c>
      <c r="BA56" s="16" t="e">
        <f>IF('VARIABLE COSTS'!$B$22&lt;&gt;"",0,IF(AND((COLUMN()-1)&gt;='VARIABLE COSTS'!$E$25,(COLUMN()-1)&lt;='VARIABLE COSTS'!$F$25),'VARIABLE COSTS'!$L$25,0))</f>
        <v>#N/A</v>
      </c>
    </row>
    <row r="57" spans="1:53" x14ac:dyDescent="0.35">
      <c r="A57" s="4" t="s">
        <v>355</v>
      </c>
      <c r="B57" s="41">
        <v>0</v>
      </c>
      <c r="C57" s="41">
        <v>0</v>
      </c>
      <c r="D57" s="41">
        <v>0</v>
      </c>
      <c r="E57" s="41">
        <v>0</v>
      </c>
      <c r="F57" s="41">
        <v>0</v>
      </c>
      <c r="G57" s="41">
        <v>0</v>
      </c>
      <c r="H57" s="41">
        <v>0</v>
      </c>
      <c r="I57" s="41">
        <v>0</v>
      </c>
      <c r="J57" s="41">
        <v>0</v>
      </c>
      <c r="K57" s="41">
        <v>0</v>
      </c>
      <c r="L57" s="41">
        <v>0</v>
      </c>
      <c r="M57" s="41">
        <v>0</v>
      </c>
      <c r="N57" s="41">
        <v>0</v>
      </c>
      <c r="O57" s="41">
        <v>0</v>
      </c>
      <c r="P57" s="41">
        <v>0</v>
      </c>
      <c r="Q57" s="41">
        <v>0</v>
      </c>
      <c r="R57" s="41">
        <v>0</v>
      </c>
      <c r="S57" s="41">
        <v>0</v>
      </c>
      <c r="T57" s="41">
        <v>0</v>
      </c>
      <c r="U57" s="41">
        <v>0</v>
      </c>
      <c r="V57" s="41">
        <v>0</v>
      </c>
      <c r="W57" s="41">
        <v>0</v>
      </c>
      <c r="X57" s="41">
        <v>0</v>
      </c>
      <c r="Y57" s="41">
        <v>0</v>
      </c>
      <c r="Z57" s="41">
        <v>0</v>
      </c>
      <c r="AA57" s="41">
        <v>0</v>
      </c>
      <c r="AB57" s="41">
        <v>0</v>
      </c>
      <c r="AC57" s="41">
        <v>0</v>
      </c>
      <c r="AD57" s="41">
        <v>0</v>
      </c>
      <c r="AE57" s="41">
        <v>0</v>
      </c>
      <c r="AF57" s="41">
        <v>0</v>
      </c>
      <c r="AG57" s="41">
        <v>0</v>
      </c>
      <c r="AH57" s="41">
        <v>0</v>
      </c>
      <c r="AI57" s="41">
        <v>0</v>
      </c>
      <c r="AJ57" s="41">
        <v>0</v>
      </c>
      <c r="AK57" s="41">
        <v>0</v>
      </c>
      <c r="AL57" s="41">
        <v>0</v>
      </c>
      <c r="AM57" s="41">
        <v>0</v>
      </c>
      <c r="AN57" s="41">
        <v>0</v>
      </c>
      <c r="AO57" s="41">
        <v>0</v>
      </c>
      <c r="AP57" s="41">
        <v>0</v>
      </c>
      <c r="AQ57" s="41">
        <v>0</v>
      </c>
      <c r="AR57" s="41">
        <v>0</v>
      </c>
      <c r="AS57" s="41">
        <v>0</v>
      </c>
      <c r="AT57" s="41">
        <v>0</v>
      </c>
      <c r="AU57" s="41">
        <v>0</v>
      </c>
      <c r="AV57" s="41">
        <v>0</v>
      </c>
      <c r="AW57" s="41">
        <v>0</v>
      </c>
      <c r="AX57" s="41">
        <v>0</v>
      </c>
      <c r="AY57" s="41">
        <v>0</v>
      </c>
      <c r="AZ57" s="41">
        <v>0</v>
      </c>
      <c r="BA57" s="41">
        <v>0</v>
      </c>
    </row>
    <row r="58" spans="1:53" x14ac:dyDescent="0.35">
      <c r="A58" s="7" t="s">
        <v>356</v>
      </c>
      <c r="B58" s="20" t="e">
        <f>IF(B35&lt;&gt;"",B35,SUM(B36:B39))+IF(B40&lt;&gt;"",B40,SUM(B41:B42))+IF(B43&lt;&gt;"",B43,SUM(B44:B46))+IF(B47&lt;&gt;"",B47,SUM(B48:B49))+IF(B50&lt;&gt;"",B50,SUM(B51:B52))+IF(B53&lt;&gt;"",B53,SUM(B54:B56))+B57</f>
        <v>#N/A</v>
      </c>
      <c r="C58" s="20" t="e">
        <f t="shared" ref="C58:BA58" si="2">IF(C35&lt;&gt;"",C35,SUM(C36:C39))+IF(C40&lt;&gt;"",C40,SUM(C41:C42))+IF(C43&lt;&gt;"",C43,SUM(C44:C46))+IF(C47&lt;&gt;"",C47,SUM(C48:C49))+IF(C50&lt;&gt;"",C50,SUM(C51:C52))+IF(C53&lt;&gt;"",C53,SUM(C54:C56))+C57</f>
        <v>#N/A</v>
      </c>
      <c r="D58" s="20" t="e">
        <f t="shared" si="2"/>
        <v>#N/A</v>
      </c>
      <c r="E58" s="20" t="e">
        <f t="shared" si="2"/>
        <v>#N/A</v>
      </c>
      <c r="F58" s="20" t="e">
        <f t="shared" si="2"/>
        <v>#N/A</v>
      </c>
      <c r="G58" s="20" t="e">
        <f t="shared" si="2"/>
        <v>#N/A</v>
      </c>
      <c r="H58" s="20" t="e">
        <f t="shared" si="2"/>
        <v>#N/A</v>
      </c>
      <c r="I58" s="20" t="e">
        <f t="shared" si="2"/>
        <v>#N/A</v>
      </c>
      <c r="J58" s="20" t="e">
        <f t="shared" si="2"/>
        <v>#N/A</v>
      </c>
      <c r="K58" s="20" t="e">
        <f t="shared" si="2"/>
        <v>#N/A</v>
      </c>
      <c r="L58" s="20" t="e">
        <f t="shared" si="2"/>
        <v>#N/A</v>
      </c>
      <c r="M58" s="20" t="e">
        <f t="shared" si="2"/>
        <v>#N/A</v>
      </c>
      <c r="N58" s="20" t="e">
        <f t="shared" si="2"/>
        <v>#N/A</v>
      </c>
      <c r="O58" s="20" t="e">
        <f t="shared" si="2"/>
        <v>#N/A</v>
      </c>
      <c r="P58" s="20" t="e">
        <f t="shared" si="2"/>
        <v>#N/A</v>
      </c>
      <c r="Q58" s="20" t="e">
        <f t="shared" si="2"/>
        <v>#N/A</v>
      </c>
      <c r="R58" s="20" t="e">
        <f t="shared" si="2"/>
        <v>#N/A</v>
      </c>
      <c r="S58" s="20" t="e">
        <f t="shared" si="2"/>
        <v>#N/A</v>
      </c>
      <c r="T58" s="20" t="e">
        <f t="shared" si="2"/>
        <v>#N/A</v>
      </c>
      <c r="U58" s="20" t="e">
        <f t="shared" si="2"/>
        <v>#N/A</v>
      </c>
      <c r="V58" s="20" t="e">
        <f t="shared" si="2"/>
        <v>#N/A</v>
      </c>
      <c r="W58" s="20" t="e">
        <f t="shared" si="2"/>
        <v>#N/A</v>
      </c>
      <c r="X58" s="20" t="e">
        <f t="shared" si="2"/>
        <v>#N/A</v>
      </c>
      <c r="Y58" s="20" t="e">
        <f t="shared" si="2"/>
        <v>#N/A</v>
      </c>
      <c r="Z58" s="20" t="e">
        <f t="shared" si="2"/>
        <v>#N/A</v>
      </c>
      <c r="AA58" s="20" t="e">
        <f t="shared" si="2"/>
        <v>#N/A</v>
      </c>
      <c r="AB58" s="20" t="e">
        <f t="shared" si="2"/>
        <v>#N/A</v>
      </c>
      <c r="AC58" s="20" t="e">
        <f t="shared" si="2"/>
        <v>#N/A</v>
      </c>
      <c r="AD58" s="20" t="e">
        <f t="shared" si="2"/>
        <v>#N/A</v>
      </c>
      <c r="AE58" s="20" t="e">
        <f t="shared" si="2"/>
        <v>#N/A</v>
      </c>
      <c r="AF58" s="20" t="e">
        <f t="shared" si="2"/>
        <v>#N/A</v>
      </c>
      <c r="AG58" s="20" t="e">
        <f t="shared" si="2"/>
        <v>#N/A</v>
      </c>
      <c r="AH58" s="20" t="e">
        <f t="shared" si="2"/>
        <v>#N/A</v>
      </c>
      <c r="AI58" s="20" t="e">
        <f t="shared" si="2"/>
        <v>#N/A</v>
      </c>
      <c r="AJ58" s="20" t="e">
        <f t="shared" si="2"/>
        <v>#N/A</v>
      </c>
      <c r="AK58" s="20" t="e">
        <f t="shared" si="2"/>
        <v>#N/A</v>
      </c>
      <c r="AL58" s="20" t="e">
        <f t="shared" si="2"/>
        <v>#N/A</v>
      </c>
      <c r="AM58" s="20" t="e">
        <f t="shared" si="2"/>
        <v>#N/A</v>
      </c>
      <c r="AN58" s="20" t="e">
        <f t="shared" si="2"/>
        <v>#N/A</v>
      </c>
      <c r="AO58" s="20" t="e">
        <f t="shared" si="2"/>
        <v>#N/A</v>
      </c>
      <c r="AP58" s="20" t="e">
        <f t="shared" si="2"/>
        <v>#N/A</v>
      </c>
      <c r="AQ58" s="20" t="e">
        <f t="shared" si="2"/>
        <v>#N/A</v>
      </c>
      <c r="AR58" s="20" t="e">
        <f t="shared" si="2"/>
        <v>#N/A</v>
      </c>
      <c r="AS58" s="20" t="e">
        <f t="shared" si="2"/>
        <v>#N/A</v>
      </c>
      <c r="AT58" s="20" t="e">
        <f t="shared" si="2"/>
        <v>#N/A</v>
      </c>
      <c r="AU58" s="20" t="e">
        <f t="shared" si="2"/>
        <v>#N/A</v>
      </c>
      <c r="AV58" s="20" t="e">
        <f t="shared" si="2"/>
        <v>#N/A</v>
      </c>
      <c r="AW58" s="20" t="e">
        <f t="shared" si="2"/>
        <v>#N/A</v>
      </c>
      <c r="AX58" s="20" t="e">
        <f t="shared" si="2"/>
        <v>#N/A</v>
      </c>
      <c r="AY58" s="20" t="e">
        <f t="shared" si="2"/>
        <v>#N/A</v>
      </c>
      <c r="AZ58" s="20" t="e">
        <f t="shared" si="2"/>
        <v>#N/A</v>
      </c>
      <c r="BA58" s="20" t="e">
        <f t="shared" si="2"/>
        <v>#N/A</v>
      </c>
    </row>
    <row r="60" spans="1:53" x14ac:dyDescent="0.35">
      <c r="A60" s="10" t="s">
        <v>357</v>
      </c>
      <c r="B60" s="16">
        <f>SUMIFS('INITIAL COSTS'!$C$5:$C$32,'INITIAL COSTS'!$E$5:$E$32,(COLUMN()-1),'INITIAL COSTS'!$D$5:$D$32,"Sim")</f>
        <v>0</v>
      </c>
      <c r="C60" s="16">
        <f>SUMIFS('INITIAL COSTS'!$C$5:$C$32,'INITIAL COSTS'!$E$5:$E$32,(COLUMN()-1),'INITIAL COSTS'!$D$5:$D$32,"Sim")</f>
        <v>0</v>
      </c>
      <c r="D60" s="16">
        <f>SUMIFS('INITIAL COSTS'!$C$5:$C$32,'INITIAL COSTS'!$E$5:$E$32,(COLUMN()-1),'INITIAL COSTS'!$D$5:$D$32,"Sim")</f>
        <v>0</v>
      </c>
      <c r="E60" s="16">
        <f>SUMIFS('INITIAL COSTS'!$C$5:$C$32,'INITIAL COSTS'!$E$5:$E$32,(COLUMN()-1),'INITIAL COSTS'!$D$5:$D$32,"Sim")</f>
        <v>0</v>
      </c>
      <c r="F60" s="16">
        <f>SUMIFS('INITIAL COSTS'!$C$5:$C$32,'INITIAL COSTS'!$E$5:$E$32,(COLUMN()-1),'INITIAL COSTS'!$D$5:$D$32,"Sim")</f>
        <v>0</v>
      </c>
      <c r="G60" s="16">
        <f>SUMIFS('INITIAL COSTS'!$C$5:$C$32,'INITIAL COSTS'!$E$5:$E$32,(COLUMN()-1),'INITIAL COSTS'!$D$5:$D$32,"Sim")</f>
        <v>0</v>
      </c>
      <c r="H60" s="16">
        <f>SUMIFS('INITIAL COSTS'!$C$5:$C$32,'INITIAL COSTS'!$E$5:$E$32,(COLUMN()-1),'INITIAL COSTS'!$D$5:$D$32,"Sim")</f>
        <v>0</v>
      </c>
      <c r="I60" s="16">
        <f>SUMIFS('INITIAL COSTS'!$C$5:$C$32,'INITIAL COSTS'!$E$5:$E$32,(COLUMN()-1),'INITIAL COSTS'!$D$5:$D$32,"Sim")</f>
        <v>0</v>
      </c>
      <c r="J60" s="16">
        <f>SUMIFS('INITIAL COSTS'!$C$5:$C$32,'INITIAL COSTS'!$E$5:$E$32,(COLUMN()-1),'INITIAL COSTS'!$D$5:$D$32,"Sim")</f>
        <v>0</v>
      </c>
      <c r="K60" s="16">
        <f>SUMIFS('INITIAL COSTS'!$C$5:$C$32,'INITIAL COSTS'!$E$5:$E$32,(COLUMN()-1),'INITIAL COSTS'!$D$5:$D$32,"Sim")</f>
        <v>0</v>
      </c>
      <c r="L60" s="16">
        <f>SUMIFS('INITIAL COSTS'!$C$5:$C$32,'INITIAL COSTS'!$E$5:$E$32,(COLUMN()-1),'INITIAL COSTS'!$D$5:$D$32,"Sim")</f>
        <v>0</v>
      </c>
      <c r="M60" s="16">
        <f>SUMIFS('INITIAL COSTS'!$C$5:$C$32,'INITIAL COSTS'!$E$5:$E$32,(COLUMN()-1),'INITIAL COSTS'!$D$5:$D$32,"Sim")</f>
        <v>0</v>
      </c>
      <c r="N60" s="16">
        <f>SUMIFS('INITIAL COSTS'!$C$5:$C$32,'INITIAL COSTS'!$E$5:$E$32,(COLUMN()-1),'INITIAL COSTS'!$D$5:$D$32,"Sim")</f>
        <v>0</v>
      </c>
      <c r="O60" s="16">
        <f>SUMIFS('INITIAL COSTS'!$C$5:$C$32,'INITIAL COSTS'!$E$5:$E$32,(COLUMN()-1),'INITIAL COSTS'!$D$5:$D$32,"Sim")</f>
        <v>0</v>
      </c>
      <c r="P60" s="16">
        <f>SUMIFS('INITIAL COSTS'!$C$5:$C$32,'INITIAL COSTS'!$E$5:$E$32,(COLUMN()-1),'INITIAL COSTS'!$D$5:$D$32,"Sim")</f>
        <v>0</v>
      </c>
      <c r="Q60" s="16">
        <f>SUMIFS('INITIAL COSTS'!$C$5:$C$32,'INITIAL COSTS'!$E$5:$E$32,(COLUMN()-1),'INITIAL COSTS'!$D$5:$D$32,"Sim")</f>
        <v>0</v>
      </c>
      <c r="R60" s="16">
        <f>SUMIFS('INITIAL COSTS'!$C$5:$C$32,'INITIAL COSTS'!$E$5:$E$32,(COLUMN()-1),'INITIAL COSTS'!$D$5:$D$32,"Sim")</f>
        <v>0</v>
      </c>
      <c r="S60" s="16">
        <f>SUMIFS('INITIAL COSTS'!$C$5:$C$32,'INITIAL COSTS'!$E$5:$E$32,(COLUMN()-1),'INITIAL COSTS'!$D$5:$D$32,"Sim")</f>
        <v>0</v>
      </c>
      <c r="T60" s="16">
        <f>SUMIFS('INITIAL COSTS'!$C$5:$C$32,'INITIAL COSTS'!$E$5:$E$32,(COLUMN()-1),'INITIAL COSTS'!$D$5:$D$32,"Sim")</f>
        <v>0</v>
      </c>
      <c r="U60" s="16">
        <f>SUMIFS('INITIAL COSTS'!$C$5:$C$32,'INITIAL COSTS'!$E$5:$E$32,(COLUMN()-1),'INITIAL COSTS'!$D$5:$D$32,"Sim")</f>
        <v>0</v>
      </c>
      <c r="V60" s="16">
        <f>SUMIFS('INITIAL COSTS'!$C$5:$C$32,'INITIAL COSTS'!$E$5:$E$32,(COLUMN()-1),'INITIAL COSTS'!$D$5:$D$32,"Sim")</f>
        <v>0</v>
      </c>
      <c r="W60" s="16">
        <f>SUMIFS('INITIAL COSTS'!$C$5:$C$32,'INITIAL COSTS'!$E$5:$E$32,(COLUMN()-1),'INITIAL COSTS'!$D$5:$D$32,"Sim")</f>
        <v>0</v>
      </c>
      <c r="X60" s="16">
        <f>SUMIFS('INITIAL COSTS'!$C$5:$C$32,'INITIAL COSTS'!$E$5:$E$32,(COLUMN()-1),'INITIAL COSTS'!$D$5:$D$32,"Sim")</f>
        <v>0</v>
      </c>
      <c r="Y60" s="16">
        <f>SUMIFS('INITIAL COSTS'!$C$5:$C$32,'INITIAL COSTS'!$E$5:$E$32,(COLUMN()-1),'INITIAL COSTS'!$D$5:$D$32,"Sim")</f>
        <v>0</v>
      </c>
      <c r="Z60" s="16">
        <f>SUMIFS('INITIAL COSTS'!$C$5:$C$32,'INITIAL COSTS'!$E$5:$E$32,(COLUMN()-1),'INITIAL COSTS'!$D$5:$D$32,"Sim")</f>
        <v>0</v>
      </c>
      <c r="AA60" s="16">
        <f>SUMIFS('INITIAL COSTS'!$C$5:$C$32,'INITIAL COSTS'!$E$5:$E$32,(COLUMN()-1),'INITIAL COSTS'!$D$5:$D$32,"Sim")</f>
        <v>0</v>
      </c>
      <c r="AB60" s="16">
        <f>SUMIFS('INITIAL COSTS'!$C$5:$C$32,'INITIAL COSTS'!$E$5:$E$32,(COLUMN()-1),'INITIAL COSTS'!$D$5:$D$32,"Sim")</f>
        <v>0</v>
      </c>
      <c r="AC60" s="16">
        <f>SUMIFS('INITIAL COSTS'!$C$5:$C$32,'INITIAL COSTS'!$E$5:$E$32,(COLUMN()-1),'INITIAL COSTS'!$D$5:$D$32,"Sim")</f>
        <v>0</v>
      </c>
      <c r="AD60" s="16">
        <f>SUMIFS('INITIAL COSTS'!$C$5:$C$32,'INITIAL COSTS'!$E$5:$E$32,(COLUMN()-1),'INITIAL COSTS'!$D$5:$D$32,"Sim")</f>
        <v>0</v>
      </c>
      <c r="AE60" s="16">
        <f>SUMIFS('INITIAL COSTS'!$C$5:$C$32,'INITIAL COSTS'!$E$5:$E$32,(COLUMN()-1),'INITIAL COSTS'!$D$5:$D$32,"Sim")</f>
        <v>0</v>
      </c>
      <c r="AF60" s="16">
        <f>SUMIFS('INITIAL COSTS'!$C$5:$C$32,'INITIAL COSTS'!$E$5:$E$32,(COLUMN()-1),'INITIAL COSTS'!$D$5:$D$32,"Sim")</f>
        <v>0</v>
      </c>
      <c r="AG60" s="16">
        <f>SUMIFS('INITIAL COSTS'!$C$5:$C$32,'INITIAL COSTS'!$E$5:$E$32,(COLUMN()-1),'INITIAL COSTS'!$D$5:$D$32,"Sim")</f>
        <v>0</v>
      </c>
      <c r="AH60" s="16">
        <f>SUMIFS('INITIAL COSTS'!$C$5:$C$32,'INITIAL COSTS'!$E$5:$E$32,(COLUMN()-1),'INITIAL COSTS'!$D$5:$D$32,"Sim")</f>
        <v>0</v>
      </c>
      <c r="AI60" s="16">
        <f>SUMIFS('INITIAL COSTS'!$C$5:$C$32,'INITIAL COSTS'!$E$5:$E$32,(COLUMN()-1),'INITIAL COSTS'!$D$5:$D$32,"Sim")</f>
        <v>0</v>
      </c>
      <c r="AJ60" s="16">
        <f>SUMIFS('INITIAL COSTS'!$C$5:$C$32,'INITIAL COSTS'!$E$5:$E$32,(COLUMN()-1),'INITIAL COSTS'!$D$5:$D$32,"Sim")</f>
        <v>0</v>
      </c>
      <c r="AK60" s="16">
        <f>SUMIFS('INITIAL COSTS'!$C$5:$C$32,'INITIAL COSTS'!$E$5:$E$32,(COLUMN()-1),'INITIAL COSTS'!$D$5:$D$32,"Sim")</f>
        <v>0</v>
      </c>
      <c r="AL60" s="16">
        <f>SUMIFS('INITIAL COSTS'!$C$5:$C$32,'INITIAL COSTS'!$E$5:$E$32,(COLUMN()-1),'INITIAL COSTS'!$D$5:$D$32,"Sim")</f>
        <v>0</v>
      </c>
      <c r="AM60" s="16">
        <f>SUMIFS('INITIAL COSTS'!$C$5:$C$32,'INITIAL COSTS'!$E$5:$E$32,(COLUMN()-1),'INITIAL COSTS'!$D$5:$D$32,"Sim")</f>
        <v>0</v>
      </c>
      <c r="AN60" s="16">
        <f>SUMIFS('INITIAL COSTS'!$C$5:$C$32,'INITIAL COSTS'!$E$5:$E$32,(COLUMN()-1),'INITIAL COSTS'!$D$5:$D$32,"Sim")</f>
        <v>0</v>
      </c>
      <c r="AO60" s="16">
        <f>SUMIFS('INITIAL COSTS'!$C$5:$C$32,'INITIAL COSTS'!$E$5:$E$32,(COLUMN()-1),'INITIAL COSTS'!$D$5:$D$32,"Sim")</f>
        <v>0</v>
      </c>
      <c r="AP60" s="16">
        <f>SUMIFS('INITIAL COSTS'!$C$5:$C$32,'INITIAL COSTS'!$E$5:$E$32,(COLUMN()-1),'INITIAL COSTS'!$D$5:$D$32,"Sim")</f>
        <v>0</v>
      </c>
      <c r="AQ60" s="16">
        <f>SUMIFS('INITIAL COSTS'!$C$5:$C$32,'INITIAL COSTS'!$E$5:$E$32,(COLUMN()-1),'INITIAL COSTS'!$D$5:$D$32,"Sim")</f>
        <v>0</v>
      </c>
      <c r="AR60" s="16">
        <f>SUMIFS('INITIAL COSTS'!$C$5:$C$32,'INITIAL COSTS'!$E$5:$E$32,(COLUMN()-1),'INITIAL COSTS'!$D$5:$D$32,"Sim")</f>
        <v>0</v>
      </c>
      <c r="AS60" s="16">
        <f>SUMIFS('INITIAL COSTS'!$C$5:$C$32,'INITIAL COSTS'!$E$5:$E$32,(COLUMN()-1),'INITIAL COSTS'!$D$5:$D$32,"Sim")</f>
        <v>0</v>
      </c>
      <c r="AT60" s="16">
        <f>SUMIFS('INITIAL COSTS'!$C$5:$C$32,'INITIAL COSTS'!$E$5:$E$32,(COLUMN()-1),'INITIAL COSTS'!$D$5:$D$32,"Sim")</f>
        <v>0</v>
      </c>
      <c r="AU60" s="16">
        <f>SUMIFS('INITIAL COSTS'!$C$5:$C$32,'INITIAL COSTS'!$E$5:$E$32,(COLUMN()-1),'INITIAL COSTS'!$D$5:$D$32,"Sim")</f>
        <v>0</v>
      </c>
      <c r="AV60" s="16">
        <f>SUMIFS('INITIAL COSTS'!$C$5:$C$32,'INITIAL COSTS'!$E$5:$E$32,(COLUMN()-1),'INITIAL COSTS'!$D$5:$D$32,"Sim")</f>
        <v>0</v>
      </c>
      <c r="AW60" s="16">
        <f>SUMIFS('INITIAL COSTS'!$C$5:$C$32,'INITIAL COSTS'!$E$5:$E$32,(COLUMN()-1),'INITIAL COSTS'!$D$5:$D$32,"Sim")</f>
        <v>0</v>
      </c>
      <c r="AX60" s="16">
        <f>SUMIFS('INITIAL COSTS'!$C$5:$C$32,'INITIAL COSTS'!$E$5:$E$32,(COLUMN()-1),'INITIAL COSTS'!$D$5:$D$32,"Sim")</f>
        <v>0</v>
      </c>
      <c r="AY60" s="16">
        <f>SUMIFS('INITIAL COSTS'!$C$5:$C$32,'INITIAL COSTS'!$E$5:$E$32,(COLUMN()-1),'INITIAL COSTS'!$D$5:$D$32,"Sim")</f>
        <v>0</v>
      </c>
      <c r="AZ60" s="16">
        <f>SUMIFS('INITIAL COSTS'!$C$5:$C$32,'INITIAL COSTS'!$E$5:$E$32,(COLUMN()-1),'INITIAL COSTS'!$D$5:$D$32,"Sim")</f>
        <v>0</v>
      </c>
      <c r="BA60" s="16">
        <f>SUMIFS('INITIAL COSTS'!$C$5:$C$32,'INITIAL COSTS'!$E$5:$E$32,(COLUMN()-1),'INITIAL COSTS'!$D$5:$D$32,"Sim")</f>
        <v>0</v>
      </c>
    </row>
    <row r="61" spans="1:53" x14ac:dyDescent="0.35">
      <c r="A61" s="7" t="s">
        <v>358</v>
      </c>
      <c r="B61" s="20" t="e">
        <f>B32+B58+B60</f>
        <v>#N/A</v>
      </c>
      <c r="C61" s="20" t="e">
        <f>C32+C58+C60</f>
        <v>#N/A</v>
      </c>
      <c r="D61" s="20" t="e">
        <f t="shared" ref="D61:BA61" si="3">D32+D58+D60</f>
        <v>#N/A</v>
      </c>
      <c r="E61" s="20" t="e">
        <f t="shared" si="3"/>
        <v>#N/A</v>
      </c>
      <c r="F61" s="20" t="e">
        <f t="shared" si="3"/>
        <v>#N/A</v>
      </c>
      <c r="G61" s="20" t="e">
        <f t="shared" si="3"/>
        <v>#N/A</v>
      </c>
      <c r="H61" s="20" t="e">
        <f t="shared" si="3"/>
        <v>#N/A</v>
      </c>
      <c r="I61" s="20" t="e">
        <f t="shared" si="3"/>
        <v>#N/A</v>
      </c>
      <c r="J61" s="20" t="e">
        <f t="shared" si="3"/>
        <v>#N/A</v>
      </c>
      <c r="K61" s="20" t="e">
        <f t="shared" si="3"/>
        <v>#N/A</v>
      </c>
      <c r="L61" s="20" t="e">
        <f t="shared" si="3"/>
        <v>#N/A</v>
      </c>
      <c r="M61" s="20" t="e">
        <f t="shared" si="3"/>
        <v>#N/A</v>
      </c>
      <c r="N61" s="20" t="e">
        <f t="shared" si="3"/>
        <v>#N/A</v>
      </c>
      <c r="O61" s="20" t="e">
        <f t="shared" si="3"/>
        <v>#N/A</v>
      </c>
      <c r="P61" s="20" t="e">
        <f t="shared" si="3"/>
        <v>#N/A</v>
      </c>
      <c r="Q61" s="20" t="e">
        <f t="shared" si="3"/>
        <v>#N/A</v>
      </c>
      <c r="R61" s="20" t="e">
        <f t="shared" si="3"/>
        <v>#N/A</v>
      </c>
      <c r="S61" s="20" t="e">
        <f t="shared" si="3"/>
        <v>#N/A</v>
      </c>
      <c r="T61" s="20" t="e">
        <f t="shared" si="3"/>
        <v>#N/A</v>
      </c>
      <c r="U61" s="20" t="e">
        <f t="shared" si="3"/>
        <v>#N/A</v>
      </c>
      <c r="V61" s="20" t="e">
        <f t="shared" si="3"/>
        <v>#N/A</v>
      </c>
      <c r="W61" s="20" t="e">
        <f t="shared" si="3"/>
        <v>#N/A</v>
      </c>
      <c r="X61" s="20" t="e">
        <f t="shared" si="3"/>
        <v>#N/A</v>
      </c>
      <c r="Y61" s="20" t="e">
        <f t="shared" si="3"/>
        <v>#N/A</v>
      </c>
      <c r="Z61" s="20" t="e">
        <f t="shared" si="3"/>
        <v>#N/A</v>
      </c>
      <c r="AA61" s="20" t="e">
        <f t="shared" si="3"/>
        <v>#N/A</v>
      </c>
      <c r="AB61" s="20" t="e">
        <f t="shared" si="3"/>
        <v>#N/A</v>
      </c>
      <c r="AC61" s="20" t="e">
        <f t="shared" si="3"/>
        <v>#N/A</v>
      </c>
      <c r="AD61" s="20" t="e">
        <f t="shared" si="3"/>
        <v>#N/A</v>
      </c>
      <c r="AE61" s="20" t="e">
        <f t="shared" si="3"/>
        <v>#N/A</v>
      </c>
      <c r="AF61" s="20" t="e">
        <f t="shared" si="3"/>
        <v>#N/A</v>
      </c>
      <c r="AG61" s="20" t="e">
        <f t="shared" si="3"/>
        <v>#N/A</v>
      </c>
      <c r="AH61" s="20" t="e">
        <f t="shared" si="3"/>
        <v>#N/A</v>
      </c>
      <c r="AI61" s="20" t="e">
        <f t="shared" si="3"/>
        <v>#N/A</v>
      </c>
      <c r="AJ61" s="20" t="e">
        <f t="shared" si="3"/>
        <v>#N/A</v>
      </c>
      <c r="AK61" s="20" t="e">
        <f t="shared" si="3"/>
        <v>#N/A</v>
      </c>
      <c r="AL61" s="20" t="e">
        <f t="shared" si="3"/>
        <v>#N/A</v>
      </c>
      <c r="AM61" s="20" t="e">
        <f t="shared" si="3"/>
        <v>#N/A</v>
      </c>
      <c r="AN61" s="20" t="e">
        <f t="shared" si="3"/>
        <v>#N/A</v>
      </c>
      <c r="AO61" s="20" t="e">
        <f t="shared" si="3"/>
        <v>#N/A</v>
      </c>
      <c r="AP61" s="20" t="e">
        <f t="shared" si="3"/>
        <v>#N/A</v>
      </c>
      <c r="AQ61" s="20" t="e">
        <f t="shared" si="3"/>
        <v>#N/A</v>
      </c>
      <c r="AR61" s="20" t="e">
        <f t="shared" si="3"/>
        <v>#N/A</v>
      </c>
      <c r="AS61" s="20" t="e">
        <f t="shared" si="3"/>
        <v>#N/A</v>
      </c>
      <c r="AT61" s="20" t="e">
        <f t="shared" si="3"/>
        <v>#N/A</v>
      </c>
      <c r="AU61" s="20" t="e">
        <f t="shared" si="3"/>
        <v>#N/A</v>
      </c>
      <c r="AV61" s="20" t="e">
        <f t="shared" si="3"/>
        <v>#N/A</v>
      </c>
      <c r="AW61" s="20" t="e">
        <f t="shared" si="3"/>
        <v>#N/A</v>
      </c>
      <c r="AX61" s="20" t="e">
        <f t="shared" si="3"/>
        <v>#N/A</v>
      </c>
      <c r="AY61" s="20" t="e">
        <f t="shared" si="3"/>
        <v>#N/A</v>
      </c>
      <c r="AZ61" s="20" t="e">
        <f t="shared" si="3"/>
        <v>#N/A</v>
      </c>
      <c r="BA61" s="20" t="e">
        <f t="shared" si="3"/>
        <v>#N/A</v>
      </c>
    </row>
    <row r="62" spans="1:53" x14ac:dyDescent="0.35">
      <c r="A62" s="7" t="s">
        <v>359</v>
      </c>
      <c r="B62" s="20" t="e">
        <f>B6</f>
        <v>#N/A</v>
      </c>
      <c r="C62" s="20" t="e">
        <f>C6</f>
        <v>#N/A</v>
      </c>
      <c r="D62" s="20" t="e">
        <f t="shared" ref="D62:BA62" si="4">D6</f>
        <v>#N/A</v>
      </c>
      <c r="E62" s="20" t="e">
        <f t="shared" si="4"/>
        <v>#N/A</v>
      </c>
      <c r="F62" s="20" t="e">
        <f t="shared" si="4"/>
        <v>#N/A</v>
      </c>
      <c r="G62" s="20" t="e">
        <f t="shared" si="4"/>
        <v>#N/A</v>
      </c>
      <c r="H62" s="20" t="e">
        <f t="shared" si="4"/>
        <v>#N/A</v>
      </c>
      <c r="I62" s="20" t="e">
        <f t="shared" si="4"/>
        <v>#N/A</v>
      </c>
      <c r="J62" s="20" t="e">
        <f t="shared" si="4"/>
        <v>#N/A</v>
      </c>
      <c r="K62" s="20" t="e">
        <f t="shared" si="4"/>
        <v>#N/A</v>
      </c>
      <c r="L62" s="20" t="e">
        <f t="shared" si="4"/>
        <v>#N/A</v>
      </c>
      <c r="M62" s="20" t="e">
        <f t="shared" si="4"/>
        <v>#N/A</v>
      </c>
      <c r="N62" s="20" t="e">
        <f t="shared" si="4"/>
        <v>#N/A</v>
      </c>
      <c r="O62" s="20" t="e">
        <f t="shared" si="4"/>
        <v>#N/A</v>
      </c>
      <c r="P62" s="20" t="e">
        <f t="shared" si="4"/>
        <v>#N/A</v>
      </c>
      <c r="Q62" s="20" t="e">
        <f t="shared" si="4"/>
        <v>#N/A</v>
      </c>
      <c r="R62" s="20" t="e">
        <f t="shared" si="4"/>
        <v>#N/A</v>
      </c>
      <c r="S62" s="20" t="e">
        <f t="shared" si="4"/>
        <v>#N/A</v>
      </c>
      <c r="T62" s="20" t="e">
        <f t="shared" si="4"/>
        <v>#N/A</v>
      </c>
      <c r="U62" s="20" t="e">
        <f t="shared" si="4"/>
        <v>#N/A</v>
      </c>
      <c r="V62" s="20" t="e">
        <f t="shared" si="4"/>
        <v>#N/A</v>
      </c>
      <c r="W62" s="20" t="e">
        <f t="shared" si="4"/>
        <v>#N/A</v>
      </c>
      <c r="X62" s="20" t="e">
        <f t="shared" si="4"/>
        <v>#N/A</v>
      </c>
      <c r="Y62" s="20" t="e">
        <f t="shared" si="4"/>
        <v>#N/A</v>
      </c>
      <c r="Z62" s="20" t="e">
        <f t="shared" si="4"/>
        <v>#N/A</v>
      </c>
      <c r="AA62" s="20" t="e">
        <f t="shared" si="4"/>
        <v>#N/A</v>
      </c>
      <c r="AB62" s="20" t="e">
        <f t="shared" si="4"/>
        <v>#N/A</v>
      </c>
      <c r="AC62" s="20" t="e">
        <f t="shared" si="4"/>
        <v>#N/A</v>
      </c>
      <c r="AD62" s="20" t="e">
        <f t="shared" si="4"/>
        <v>#N/A</v>
      </c>
      <c r="AE62" s="20" t="e">
        <f t="shared" si="4"/>
        <v>#N/A</v>
      </c>
      <c r="AF62" s="20" t="e">
        <f t="shared" si="4"/>
        <v>#N/A</v>
      </c>
      <c r="AG62" s="20" t="e">
        <f t="shared" si="4"/>
        <v>#N/A</v>
      </c>
      <c r="AH62" s="20" t="e">
        <f t="shared" si="4"/>
        <v>#N/A</v>
      </c>
      <c r="AI62" s="20" t="e">
        <f t="shared" si="4"/>
        <v>#N/A</v>
      </c>
      <c r="AJ62" s="20" t="e">
        <f t="shared" si="4"/>
        <v>#N/A</v>
      </c>
      <c r="AK62" s="20" t="e">
        <f t="shared" si="4"/>
        <v>#N/A</v>
      </c>
      <c r="AL62" s="20" t="e">
        <f t="shared" si="4"/>
        <v>#N/A</v>
      </c>
      <c r="AM62" s="20" t="e">
        <f t="shared" si="4"/>
        <v>#N/A</v>
      </c>
      <c r="AN62" s="20" t="e">
        <f t="shared" si="4"/>
        <v>#N/A</v>
      </c>
      <c r="AO62" s="20" t="e">
        <f t="shared" si="4"/>
        <v>#N/A</v>
      </c>
      <c r="AP62" s="20" t="e">
        <f t="shared" si="4"/>
        <v>#N/A</v>
      </c>
      <c r="AQ62" s="20" t="e">
        <f t="shared" si="4"/>
        <v>#N/A</v>
      </c>
      <c r="AR62" s="20" t="e">
        <f t="shared" si="4"/>
        <v>#N/A</v>
      </c>
      <c r="AS62" s="20" t="e">
        <f t="shared" si="4"/>
        <v>#N/A</v>
      </c>
      <c r="AT62" s="20" t="e">
        <f t="shared" si="4"/>
        <v>#N/A</v>
      </c>
      <c r="AU62" s="20" t="e">
        <f t="shared" si="4"/>
        <v>#N/A</v>
      </c>
      <c r="AV62" s="20" t="e">
        <f t="shared" si="4"/>
        <v>#N/A</v>
      </c>
      <c r="AW62" s="20" t="e">
        <f t="shared" si="4"/>
        <v>#N/A</v>
      </c>
      <c r="AX62" s="20" t="e">
        <f t="shared" si="4"/>
        <v>#N/A</v>
      </c>
      <c r="AY62" s="20" t="e">
        <f t="shared" si="4"/>
        <v>#N/A</v>
      </c>
      <c r="AZ62" s="20" t="e">
        <f t="shared" si="4"/>
        <v>#N/A</v>
      </c>
      <c r="BA62" s="20" t="e">
        <f t="shared" si="4"/>
        <v>#N/A</v>
      </c>
    </row>
    <row r="63" spans="1:53" x14ac:dyDescent="0.35">
      <c r="A63" s="51" t="s">
        <v>360</v>
      </c>
      <c r="B63" s="52" t="e">
        <f>B4+B62-B61</f>
        <v>#N/A</v>
      </c>
      <c r="C63" s="52" t="e">
        <f>C4+C62-C61</f>
        <v>#N/A</v>
      </c>
      <c r="D63" s="52" t="e">
        <f t="shared" ref="D63:BA63" si="5">D4+D62-D61</f>
        <v>#N/A</v>
      </c>
      <c r="E63" s="52" t="e">
        <f t="shared" si="5"/>
        <v>#N/A</v>
      </c>
      <c r="F63" s="52" t="e">
        <f t="shared" si="5"/>
        <v>#N/A</v>
      </c>
      <c r="G63" s="52" t="e">
        <f t="shared" si="5"/>
        <v>#N/A</v>
      </c>
      <c r="H63" s="52" t="e">
        <f t="shared" si="5"/>
        <v>#N/A</v>
      </c>
      <c r="I63" s="52" t="e">
        <f t="shared" si="5"/>
        <v>#N/A</v>
      </c>
      <c r="J63" s="52" t="e">
        <f t="shared" si="5"/>
        <v>#N/A</v>
      </c>
      <c r="K63" s="52" t="e">
        <f t="shared" si="5"/>
        <v>#N/A</v>
      </c>
      <c r="L63" s="52" t="e">
        <f t="shared" si="5"/>
        <v>#N/A</v>
      </c>
      <c r="M63" s="52" t="e">
        <f t="shared" si="5"/>
        <v>#N/A</v>
      </c>
      <c r="N63" s="52" t="e">
        <f t="shared" si="5"/>
        <v>#N/A</v>
      </c>
      <c r="O63" s="52" t="e">
        <f t="shared" si="5"/>
        <v>#N/A</v>
      </c>
      <c r="P63" s="52" t="e">
        <f t="shared" si="5"/>
        <v>#N/A</v>
      </c>
      <c r="Q63" s="52" t="e">
        <f t="shared" si="5"/>
        <v>#N/A</v>
      </c>
      <c r="R63" s="52" t="e">
        <f t="shared" si="5"/>
        <v>#N/A</v>
      </c>
      <c r="S63" s="52" t="e">
        <f t="shared" si="5"/>
        <v>#N/A</v>
      </c>
      <c r="T63" s="52" t="e">
        <f t="shared" si="5"/>
        <v>#N/A</v>
      </c>
      <c r="U63" s="52" t="e">
        <f t="shared" si="5"/>
        <v>#N/A</v>
      </c>
      <c r="V63" s="52" t="e">
        <f t="shared" si="5"/>
        <v>#N/A</v>
      </c>
      <c r="W63" s="52" t="e">
        <f t="shared" si="5"/>
        <v>#N/A</v>
      </c>
      <c r="X63" s="52" t="e">
        <f t="shared" si="5"/>
        <v>#N/A</v>
      </c>
      <c r="Y63" s="52" t="e">
        <f t="shared" si="5"/>
        <v>#N/A</v>
      </c>
      <c r="Z63" s="52" t="e">
        <f t="shared" si="5"/>
        <v>#N/A</v>
      </c>
      <c r="AA63" s="52" t="e">
        <f t="shared" si="5"/>
        <v>#N/A</v>
      </c>
      <c r="AB63" s="52" t="e">
        <f t="shared" si="5"/>
        <v>#N/A</v>
      </c>
      <c r="AC63" s="52" t="e">
        <f t="shared" si="5"/>
        <v>#N/A</v>
      </c>
      <c r="AD63" s="52" t="e">
        <f t="shared" si="5"/>
        <v>#N/A</v>
      </c>
      <c r="AE63" s="52" t="e">
        <f t="shared" si="5"/>
        <v>#N/A</v>
      </c>
      <c r="AF63" s="52" t="e">
        <f t="shared" si="5"/>
        <v>#N/A</v>
      </c>
      <c r="AG63" s="52" t="e">
        <f t="shared" si="5"/>
        <v>#N/A</v>
      </c>
      <c r="AH63" s="52" t="e">
        <f t="shared" si="5"/>
        <v>#N/A</v>
      </c>
      <c r="AI63" s="52" t="e">
        <f t="shared" si="5"/>
        <v>#N/A</v>
      </c>
      <c r="AJ63" s="52" t="e">
        <f t="shared" si="5"/>
        <v>#N/A</v>
      </c>
      <c r="AK63" s="52" t="e">
        <f t="shared" si="5"/>
        <v>#N/A</v>
      </c>
      <c r="AL63" s="52" t="e">
        <f t="shared" si="5"/>
        <v>#N/A</v>
      </c>
      <c r="AM63" s="52" t="e">
        <f t="shared" si="5"/>
        <v>#N/A</v>
      </c>
      <c r="AN63" s="52" t="e">
        <f t="shared" si="5"/>
        <v>#N/A</v>
      </c>
      <c r="AO63" s="52" t="e">
        <f t="shared" si="5"/>
        <v>#N/A</v>
      </c>
      <c r="AP63" s="52" t="e">
        <f t="shared" si="5"/>
        <v>#N/A</v>
      </c>
      <c r="AQ63" s="52" t="e">
        <f t="shared" si="5"/>
        <v>#N/A</v>
      </c>
      <c r="AR63" s="52" t="e">
        <f t="shared" si="5"/>
        <v>#N/A</v>
      </c>
      <c r="AS63" s="52" t="e">
        <f t="shared" si="5"/>
        <v>#N/A</v>
      </c>
      <c r="AT63" s="52" t="e">
        <f t="shared" si="5"/>
        <v>#N/A</v>
      </c>
      <c r="AU63" s="52" t="e">
        <f t="shared" si="5"/>
        <v>#N/A</v>
      </c>
      <c r="AV63" s="52" t="e">
        <f t="shared" si="5"/>
        <v>#N/A</v>
      </c>
      <c r="AW63" s="52" t="e">
        <f t="shared" si="5"/>
        <v>#N/A</v>
      </c>
      <c r="AX63" s="52" t="e">
        <f t="shared" si="5"/>
        <v>#N/A</v>
      </c>
      <c r="AY63" s="52" t="e">
        <f t="shared" si="5"/>
        <v>#N/A</v>
      </c>
      <c r="AZ63" s="52" t="e">
        <f t="shared" si="5"/>
        <v>#N/A</v>
      </c>
      <c r="BA63" s="52" t="e">
        <f t="shared" si="5"/>
        <v>#N/A</v>
      </c>
    </row>
    <row r="64" spans="1:53" x14ac:dyDescent="0.35">
      <c r="A64" s="53" t="s">
        <v>361</v>
      </c>
      <c r="B64" s="41"/>
      <c r="C64" s="41"/>
      <c r="D64" s="41"/>
      <c r="E64" s="41"/>
      <c r="F64" s="41"/>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row>
    <row r="65" spans="1:53" x14ac:dyDescent="0.35">
      <c r="A65" s="10" t="s">
        <v>362</v>
      </c>
      <c r="B65" s="16" t="str">
        <f>IF(B64="","",B64-B63)</f>
        <v/>
      </c>
      <c r="C65" s="16" t="str">
        <f>IF(C64="","",C64-C63)</f>
        <v/>
      </c>
      <c r="D65" s="16" t="str">
        <f t="shared" ref="D65:BA65" si="6">IF(D64="","",D64-D63)</f>
        <v/>
      </c>
      <c r="E65" s="16" t="str">
        <f t="shared" si="6"/>
        <v/>
      </c>
      <c r="F65" s="16" t="str">
        <f t="shared" si="6"/>
        <v/>
      </c>
      <c r="G65" s="16" t="str">
        <f t="shared" si="6"/>
        <v/>
      </c>
      <c r="H65" s="16" t="str">
        <f t="shared" si="6"/>
        <v/>
      </c>
      <c r="I65" s="16" t="str">
        <f t="shared" si="6"/>
        <v/>
      </c>
      <c r="J65" s="16" t="str">
        <f t="shared" si="6"/>
        <v/>
      </c>
      <c r="K65" s="16" t="str">
        <f t="shared" si="6"/>
        <v/>
      </c>
      <c r="L65" s="16" t="str">
        <f t="shared" si="6"/>
        <v/>
      </c>
      <c r="M65" s="16" t="str">
        <f t="shared" si="6"/>
        <v/>
      </c>
      <c r="N65" s="16" t="str">
        <f t="shared" si="6"/>
        <v/>
      </c>
      <c r="O65" s="16" t="str">
        <f t="shared" si="6"/>
        <v/>
      </c>
      <c r="P65" s="16" t="str">
        <f t="shared" si="6"/>
        <v/>
      </c>
      <c r="Q65" s="16" t="str">
        <f t="shared" si="6"/>
        <v/>
      </c>
      <c r="R65" s="16" t="str">
        <f t="shared" si="6"/>
        <v/>
      </c>
      <c r="S65" s="16" t="str">
        <f t="shared" si="6"/>
        <v/>
      </c>
      <c r="T65" s="16" t="str">
        <f t="shared" si="6"/>
        <v/>
      </c>
      <c r="U65" s="16" t="str">
        <f t="shared" si="6"/>
        <v/>
      </c>
      <c r="V65" s="16" t="str">
        <f t="shared" si="6"/>
        <v/>
      </c>
      <c r="W65" s="16" t="str">
        <f t="shared" si="6"/>
        <v/>
      </c>
      <c r="X65" s="16" t="str">
        <f t="shared" si="6"/>
        <v/>
      </c>
      <c r="Y65" s="16" t="str">
        <f t="shared" si="6"/>
        <v/>
      </c>
      <c r="Z65" s="16" t="str">
        <f t="shared" si="6"/>
        <v/>
      </c>
      <c r="AA65" s="16" t="str">
        <f t="shared" si="6"/>
        <v/>
      </c>
      <c r="AB65" s="16" t="str">
        <f t="shared" si="6"/>
        <v/>
      </c>
      <c r="AC65" s="16" t="str">
        <f t="shared" si="6"/>
        <v/>
      </c>
      <c r="AD65" s="16" t="str">
        <f t="shared" si="6"/>
        <v/>
      </c>
      <c r="AE65" s="16" t="str">
        <f t="shared" si="6"/>
        <v/>
      </c>
      <c r="AF65" s="16" t="str">
        <f t="shared" si="6"/>
        <v/>
      </c>
      <c r="AG65" s="16" t="str">
        <f t="shared" si="6"/>
        <v/>
      </c>
      <c r="AH65" s="16" t="str">
        <f t="shared" si="6"/>
        <v/>
      </c>
      <c r="AI65" s="16" t="str">
        <f t="shared" si="6"/>
        <v/>
      </c>
      <c r="AJ65" s="16" t="str">
        <f t="shared" si="6"/>
        <v/>
      </c>
      <c r="AK65" s="16" t="str">
        <f t="shared" si="6"/>
        <v/>
      </c>
      <c r="AL65" s="16" t="str">
        <f t="shared" si="6"/>
        <v/>
      </c>
      <c r="AM65" s="16" t="str">
        <f t="shared" si="6"/>
        <v/>
      </c>
      <c r="AN65" s="16" t="str">
        <f t="shared" si="6"/>
        <v/>
      </c>
      <c r="AO65" s="16" t="str">
        <f t="shared" si="6"/>
        <v/>
      </c>
      <c r="AP65" s="16" t="str">
        <f t="shared" si="6"/>
        <v/>
      </c>
      <c r="AQ65" s="16" t="str">
        <f t="shared" si="6"/>
        <v/>
      </c>
      <c r="AR65" s="16" t="str">
        <f t="shared" si="6"/>
        <v/>
      </c>
      <c r="AS65" s="16" t="str">
        <f t="shared" si="6"/>
        <v/>
      </c>
      <c r="AT65" s="16" t="str">
        <f t="shared" si="6"/>
        <v/>
      </c>
      <c r="AU65" s="16" t="str">
        <f t="shared" si="6"/>
        <v/>
      </c>
      <c r="AV65" s="16" t="str">
        <f t="shared" si="6"/>
        <v/>
      </c>
      <c r="AW65" s="16" t="str">
        <f t="shared" si="6"/>
        <v/>
      </c>
      <c r="AX65" s="16" t="str">
        <f t="shared" si="6"/>
        <v/>
      </c>
      <c r="AY65" s="16" t="str">
        <f t="shared" si="6"/>
        <v/>
      </c>
      <c r="AZ65" s="16" t="str">
        <f t="shared" si="6"/>
        <v/>
      </c>
      <c r="BA65" s="16" t="str">
        <f t="shared" si="6"/>
        <v/>
      </c>
    </row>
    <row r="66" spans="1:53" x14ac:dyDescent="0.35">
      <c r="A66" s="10" t="s">
        <v>363</v>
      </c>
      <c r="B66" s="9" t="str">
        <f>IF(B65="","",IF(B65&lt;0,"Additional cost / forgotten costs","Savings higher than expected"))</f>
        <v/>
      </c>
      <c r="C66" s="9" t="str">
        <f t="shared" ref="C66:BA66" si="7">IF(C65="","",IF(C65&lt;0,"Additional cost / forgotten costs","Savings higher than expected"))</f>
        <v/>
      </c>
      <c r="D66" s="9" t="str">
        <f t="shared" si="7"/>
        <v/>
      </c>
      <c r="E66" s="9" t="str">
        <f t="shared" si="7"/>
        <v/>
      </c>
      <c r="F66" s="9" t="str">
        <f t="shared" si="7"/>
        <v/>
      </c>
      <c r="G66" s="9" t="str">
        <f t="shared" si="7"/>
        <v/>
      </c>
      <c r="H66" s="9" t="str">
        <f t="shared" si="7"/>
        <v/>
      </c>
      <c r="I66" s="9" t="str">
        <f t="shared" si="7"/>
        <v/>
      </c>
      <c r="J66" s="9" t="str">
        <f t="shared" si="7"/>
        <v/>
      </c>
      <c r="K66" s="9" t="str">
        <f t="shared" si="7"/>
        <v/>
      </c>
      <c r="L66" s="9" t="str">
        <f t="shared" si="7"/>
        <v/>
      </c>
      <c r="M66" s="9" t="str">
        <f t="shared" si="7"/>
        <v/>
      </c>
      <c r="N66" s="9" t="str">
        <f t="shared" si="7"/>
        <v/>
      </c>
      <c r="O66" s="9" t="str">
        <f t="shared" si="7"/>
        <v/>
      </c>
      <c r="P66" s="9" t="str">
        <f t="shared" si="7"/>
        <v/>
      </c>
      <c r="Q66" s="9" t="str">
        <f t="shared" si="7"/>
        <v/>
      </c>
      <c r="R66" s="9" t="str">
        <f t="shared" si="7"/>
        <v/>
      </c>
      <c r="S66" s="9" t="str">
        <f t="shared" si="7"/>
        <v/>
      </c>
      <c r="T66" s="9" t="str">
        <f t="shared" si="7"/>
        <v/>
      </c>
      <c r="U66" s="9" t="str">
        <f t="shared" si="7"/>
        <v/>
      </c>
      <c r="V66" s="9" t="str">
        <f t="shared" si="7"/>
        <v/>
      </c>
      <c r="W66" s="9" t="str">
        <f t="shared" si="7"/>
        <v/>
      </c>
      <c r="X66" s="9" t="str">
        <f t="shared" si="7"/>
        <v/>
      </c>
      <c r="Y66" s="9" t="str">
        <f t="shared" si="7"/>
        <v/>
      </c>
      <c r="Z66" s="9" t="str">
        <f t="shared" si="7"/>
        <v/>
      </c>
      <c r="AA66" s="9" t="str">
        <f t="shared" si="7"/>
        <v/>
      </c>
      <c r="AB66" s="9" t="str">
        <f t="shared" si="7"/>
        <v/>
      </c>
      <c r="AC66" s="9" t="str">
        <f t="shared" si="7"/>
        <v/>
      </c>
      <c r="AD66" s="9" t="str">
        <f t="shared" si="7"/>
        <v/>
      </c>
      <c r="AE66" s="9" t="str">
        <f t="shared" si="7"/>
        <v/>
      </c>
      <c r="AF66" s="9" t="str">
        <f t="shared" si="7"/>
        <v/>
      </c>
      <c r="AG66" s="9" t="str">
        <f t="shared" si="7"/>
        <v/>
      </c>
      <c r="AH66" s="9" t="str">
        <f t="shared" si="7"/>
        <v/>
      </c>
      <c r="AI66" s="9" t="str">
        <f t="shared" si="7"/>
        <v/>
      </c>
      <c r="AJ66" s="9" t="str">
        <f t="shared" si="7"/>
        <v/>
      </c>
      <c r="AK66" s="9" t="str">
        <f t="shared" si="7"/>
        <v/>
      </c>
      <c r="AL66" s="9" t="str">
        <f t="shared" si="7"/>
        <v/>
      </c>
      <c r="AM66" s="9" t="str">
        <f t="shared" si="7"/>
        <v/>
      </c>
      <c r="AN66" s="9" t="str">
        <f t="shared" si="7"/>
        <v/>
      </c>
      <c r="AO66" s="9" t="str">
        <f t="shared" si="7"/>
        <v/>
      </c>
      <c r="AP66" s="9" t="str">
        <f t="shared" si="7"/>
        <v/>
      </c>
      <c r="AQ66" s="9" t="str">
        <f t="shared" si="7"/>
        <v/>
      </c>
      <c r="AR66" s="9" t="str">
        <f t="shared" si="7"/>
        <v/>
      </c>
      <c r="AS66" s="9" t="str">
        <f t="shared" si="7"/>
        <v/>
      </c>
      <c r="AT66" s="9" t="str">
        <f t="shared" si="7"/>
        <v/>
      </c>
      <c r="AU66" s="9" t="str">
        <f t="shared" si="7"/>
        <v/>
      </c>
      <c r="AV66" s="9" t="str">
        <f t="shared" si="7"/>
        <v/>
      </c>
      <c r="AW66" s="9" t="str">
        <f t="shared" si="7"/>
        <v/>
      </c>
      <c r="AX66" s="9" t="str">
        <f t="shared" si="7"/>
        <v/>
      </c>
      <c r="AY66" s="9" t="str">
        <f t="shared" si="7"/>
        <v/>
      </c>
      <c r="AZ66" s="9" t="str">
        <f t="shared" si="7"/>
        <v/>
      </c>
      <c r="BA66" s="9" t="str">
        <f t="shared" si="7"/>
        <v/>
      </c>
    </row>
    <row r="68" spans="1:53" x14ac:dyDescent="0.35">
      <c r="A68" s="7" t="s">
        <v>364</v>
      </c>
      <c r="B68" s="20" t="e">
        <f>IF(B64&lt;&gt;"",B64,B63)</f>
        <v>#N/A</v>
      </c>
      <c r="C68" s="20" t="e">
        <f>IF(C64&lt;&gt;"",C64,C63)</f>
        <v>#N/A</v>
      </c>
      <c r="D68" s="20" t="e">
        <f t="shared" ref="D68:BA68" si="8">IF(D64&lt;&gt;"",D64,D63)</f>
        <v>#N/A</v>
      </c>
      <c r="E68" s="20" t="e">
        <f t="shared" si="8"/>
        <v>#N/A</v>
      </c>
      <c r="F68" s="20" t="e">
        <f t="shared" si="8"/>
        <v>#N/A</v>
      </c>
      <c r="G68" s="20" t="e">
        <f t="shared" si="8"/>
        <v>#N/A</v>
      </c>
      <c r="H68" s="20" t="e">
        <f t="shared" si="8"/>
        <v>#N/A</v>
      </c>
      <c r="I68" s="20" t="e">
        <f t="shared" si="8"/>
        <v>#N/A</v>
      </c>
      <c r="J68" s="20" t="e">
        <f t="shared" si="8"/>
        <v>#N/A</v>
      </c>
      <c r="K68" s="20" t="e">
        <f t="shared" si="8"/>
        <v>#N/A</v>
      </c>
      <c r="L68" s="20" t="e">
        <f t="shared" si="8"/>
        <v>#N/A</v>
      </c>
      <c r="M68" s="20" t="e">
        <f t="shared" si="8"/>
        <v>#N/A</v>
      </c>
      <c r="N68" s="20" t="e">
        <f t="shared" si="8"/>
        <v>#N/A</v>
      </c>
      <c r="O68" s="20" t="e">
        <f t="shared" si="8"/>
        <v>#N/A</v>
      </c>
      <c r="P68" s="20" t="e">
        <f t="shared" si="8"/>
        <v>#N/A</v>
      </c>
      <c r="Q68" s="20" t="e">
        <f t="shared" si="8"/>
        <v>#N/A</v>
      </c>
      <c r="R68" s="20" t="e">
        <f t="shared" si="8"/>
        <v>#N/A</v>
      </c>
      <c r="S68" s="20" t="e">
        <f t="shared" si="8"/>
        <v>#N/A</v>
      </c>
      <c r="T68" s="20" t="e">
        <f t="shared" si="8"/>
        <v>#N/A</v>
      </c>
      <c r="U68" s="20" t="e">
        <f t="shared" si="8"/>
        <v>#N/A</v>
      </c>
      <c r="V68" s="20" t="e">
        <f t="shared" si="8"/>
        <v>#N/A</v>
      </c>
      <c r="W68" s="20" t="e">
        <f t="shared" si="8"/>
        <v>#N/A</v>
      </c>
      <c r="X68" s="20" t="e">
        <f t="shared" si="8"/>
        <v>#N/A</v>
      </c>
      <c r="Y68" s="20" t="e">
        <f t="shared" si="8"/>
        <v>#N/A</v>
      </c>
      <c r="Z68" s="20" t="e">
        <f t="shared" si="8"/>
        <v>#N/A</v>
      </c>
      <c r="AA68" s="20" t="e">
        <f t="shared" si="8"/>
        <v>#N/A</v>
      </c>
      <c r="AB68" s="20" t="e">
        <f t="shared" si="8"/>
        <v>#N/A</v>
      </c>
      <c r="AC68" s="20" t="e">
        <f t="shared" si="8"/>
        <v>#N/A</v>
      </c>
      <c r="AD68" s="20" t="e">
        <f t="shared" si="8"/>
        <v>#N/A</v>
      </c>
      <c r="AE68" s="20" t="e">
        <f t="shared" si="8"/>
        <v>#N/A</v>
      </c>
      <c r="AF68" s="20" t="e">
        <f t="shared" si="8"/>
        <v>#N/A</v>
      </c>
      <c r="AG68" s="20" t="e">
        <f t="shared" si="8"/>
        <v>#N/A</v>
      </c>
      <c r="AH68" s="20" t="e">
        <f t="shared" si="8"/>
        <v>#N/A</v>
      </c>
      <c r="AI68" s="20" t="e">
        <f t="shared" si="8"/>
        <v>#N/A</v>
      </c>
      <c r="AJ68" s="20" t="e">
        <f t="shared" si="8"/>
        <v>#N/A</v>
      </c>
      <c r="AK68" s="20" t="e">
        <f t="shared" si="8"/>
        <v>#N/A</v>
      </c>
      <c r="AL68" s="20" t="e">
        <f t="shared" si="8"/>
        <v>#N/A</v>
      </c>
      <c r="AM68" s="20" t="e">
        <f t="shared" si="8"/>
        <v>#N/A</v>
      </c>
      <c r="AN68" s="20" t="e">
        <f t="shared" si="8"/>
        <v>#N/A</v>
      </c>
      <c r="AO68" s="20" t="e">
        <f t="shared" si="8"/>
        <v>#N/A</v>
      </c>
      <c r="AP68" s="20" t="e">
        <f t="shared" si="8"/>
        <v>#N/A</v>
      </c>
      <c r="AQ68" s="20" t="e">
        <f t="shared" si="8"/>
        <v>#N/A</v>
      </c>
      <c r="AR68" s="20" t="e">
        <f t="shared" si="8"/>
        <v>#N/A</v>
      </c>
      <c r="AS68" s="20" t="e">
        <f t="shared" si="8"/>
        <v>#N/A</v>
      </c>
      <c r="AT68" s="20" t="e">
        <f t="shared" si="8"/>
        <v>#N/A</v>
      </c>
      <c r="AU68" s="20" t="e">
        <f t="shared" si="8"/>
        <v>#N/A</v>
      </c>
      <c r="AV68" s="20" t="e">
        <f t="shared" si="8"/>
        <v>#N/A</v>
      </c>
      <c r="AW68" s="20" t="e">
        <f t="shared" si="8"/>
        <v>#N/A</v>
      </c>
      <c r="AX68" s="20" t="e">
        <f t="shared" si="8"/>
        <v>#N/A</v>
      </c>
      <c r="AY68" s="20" t="e">
        <f t="shared" si="8"/>
        <v>#N/A</v>
      </c>
      <c r="AZ68" s="20" t="e">
        <f t="shared" si="8"/>
        <v>#N/A</v>
      </c>
      <c r="BA68" s="20" t="e">
        <f t="shared" si="8"/>
        <v>#N/A</v>
      </c>
    </row>
    <row r="70" spans="1:53" ht="16" x14ac:dyDescent="0.4">
      <c r="A70" s="54" t="s">
        <v>365</v>
      </c>
    </row>
    <row r="71" spans="1:53" x14ac:dyDescent="0.35">
      <c r="A71" s="55" t="s">
        <v>366</v>
      </c>
      <c r="B71" s="56">
        <f>B4</f>
        <v>20000</v>
      </c>
    </row>
    <row r="72" spans="1:53" x14ac:dyDescent="0.35">
      <c r="A72" s="55" t="s">
        <v>367</v>
      </c>
      <c r="B72" s="56" t="e">
        <f>SUM(B62:BA62)</f>
        <v>#N/A</v>
      </c>
    </row>
    <row r="73" spans="1:53" x14ac:dyDescent="0.35">
      <c r="A73" s="55" t="s">
        <v>368</v>
      </c>
      <c r="B73" s="57" t="e">
        <f>SUM(B61:BA61)</f>
        <v>#N/A</v>
      </c>
    </row>
    <row r="74" spans="1:53" x14ac:dyDescent="0.35">
      <c r="A74" s="55" t="s">
        <v>369</v>
      </c>
      <c r="B74" s="56" cm="1">
        <f t="array" ref="B74">SUMPRODUCT((ISNUMBER(B65:BA65))*IF(ISNUMBER(B65:BA65),B65:BA65,0))</f>
        <v>0</v>
      </c>
    </row>
    <row r="75" spans="1:53" x14ac:dyDescent="0.35">
      <c r="A75" s="55" t="s">
        <v>370</v>
      </c>
      <c r="B75" s="56" t="e">
        <f>BA68</f>
        <v>#N/A</v>
      </c>
    </row>
    <row r="76" spans="1:53" x14ac:dyDescent="0.35">
      <c r="A76" s="26"/>
    </row>
    <row r="77" spans="1:53" ht="16" x14ac:dyDescent="0.4">
      <c r="A77" s="54" t="s">
        <v>371</v>
      </c>
      <c r="B77" s="58" t="e">
        <f>B71+B72-B73+B74-B75</f>
        <v>#N/A</v>
      </c>
      <c r="C77" s="59" t="e">
        <f>IF(ROUND(B77,2)=0,"✅ CORRETO - Tudo fecha!","❌ ERRO - Verificar cálculos!")</f>
        <v>#N/A</v>
      </c>
    </row>
    <row r="79" spans="1:53" ht="16" x14ac:dyDescent="0.4">
      <c r="A79" s="54" t="s">
        <v>372</v>
      </c>
      <c r="B79" s="60"/>
    </row>
    <row r="80" spans="1:53" x14ac:dyDescent="0.35">
      <c r="A80" s="55" t="s">
        <v>373</v>
      </c>
      <c r="B80" s="61" t="str" cm="1">
        <f t="array" ref="B80">IFERROR(MATCH(TRUE,INDEX(B68:BA68&lt;0,0),0),"Never (positive balance)")</f>
        <v>Never (positive balance)</v>
      </c>
    </row>
    <row r="81" spans="1:2" x14ac:dyDescent="0.35">
      <c r="A81" s="47" t="s">
        <v>374</v>
      </c>
      <c r="B81" s="40" t="e" cm="1">
        <f t="array" ref="B81">(SUM(B61:BA61)+SUMPRODUCT((ISNUMBER(B65:BA65))*(IF(ISNUMBER(B65:BA65),B65:BA65,0)&lt;0)*(-IF(ISNUMBER(B65:BA65),B65:BA65,0))))/52</f>
        <v>#N/A</v>
      </c>
    </row>
    <row r="82" spans="1:2" x14ac:dyDescent="0.35">
      <c r="A82" s="47" t="s">
        <v>375</v>
      </c>
      <c r="B82" s="40" t="e">
        <f>AVERAGE(B62:BA62)</f>
        <v>#N/A</v>
      </c>
    </row>
    <row r="83" spans="1:2" x14ac:dyDescent="0.35">
      <c r="A83" s="17" t="s">
        <v>376</v>
      </c>
      <c r="B83" s="56" t="e">
        <f>SUM(B62:BA62)</f>
        <v>#N/A</v>
      </c>
    </row>
    <row r="84" spans="1:2" x14ac:dyDescent="0.35">
      <c r="A84" s="17" t="s">
        <v>377</v>
      </c>
      <c r="B84" s="56" t="e" cm="1">
        <f t="array" ref="B84">SUM(B61:BA61)+SUMPRODUCT((ISNUMBER(B65:BA65))*(IF(ISNUMBER(B65:BA65),B65:BA65,0)&lt;0)*(-IF(ISNUMBER(B65:BA65),B65:BA65,0)))</f>
        <v>#N/A</v>
      </c>
    </row>
    <row r="85" spans="1:2" x14ac:dyDescent="0.35">
      <c r="A85" s="17" t="s">
        <v>378</v>
      </c>
      <c r="B85" s="56" t="e">
        <f>BA68</f>
        <v>#N/A</v>
      </c>
    </row>
    <row r="86" spans="1:2" ht="16" x14ac:dyDescent="0.4">
      <c r="A86" s="47" t="s">
        <v>379</v>
      </c>
      <c r="B86" s="62" t="e">
        <f>IF(B80="Never (positive balance)",IF(B85&gt;0,"LOW","MEDIUM"),IF(VALUE(B80)&lt;=12,"HIGH",IF(VALUE(B80)&lt;=26,"MEDIUM","LOW")))</f>
        <v>#N/A</v>
      </c>
    </row>
    <row r="88" spans="1:2" ht="16" x14ac:dyDescent="0.4">
      <c r="A88" s="63" t="s">
        <v>296</v>
      </c>
    </row>
    <row r="89" spans="1:2" x14ac:dyDescent="0.35">
      <c r="A89" s="64" t="s">
        <v>380</v>
      </c>
    </row>
    <row r="90" spans="1:2" x14ac:dyDescent="0.35">
      <c r="A90" s="65" t="s">
        <v>381</v>
      </c>
    </row>
    <row r="91" spans="1:2" x14ac:dyDescent="0.35">
      <c r="A91" s="66" t="s">
        <v>299</v>
      </c>
    </row>
    <row r="92" spans="1:2" x14ac:dyDescent="0.35">
      <c r="A92" s="61" t="s">
        <v>300</v>
      </c>
    </row>
  </sheetData>
  <sheetProtection algorithmName="SHA-512" hashValue="/pjKR5wugyt1KZqfGqSQaqvrNgtgnKwv/89F7q9FjuZipswpyY994H5bRHKBlOr6MYUB1BD4E2IUufwuo9iUbw==" saltValue="8v+U1t7eQl9fUCxM19jd+A==" spinCount="100000" sheet="1" objects="1" scenarios="1"/>
  <conditionalFormatting sqref="B68:BA68">
    <cfRule type="cellIs" dxfId="3" priority="1" operator="lessThan">
      <formula>0</formula>
    </cfRule>
    <cfRule type="cellIs" dxfId="2" priority="2" operator="greaterThanOrEqual">
      <formula>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10525-BA42-4A16-AAE1-90DC2CD321FA}">
  <sheetPr>
    <tabColor rgb="FF70AD47"/>
  </sheetPr>
  <dimension ref="A1:M153"/>
  <sheetViews>
    <sheetView topLeftCell="B47" workbookViewId="0">
      <selection activeCell="C67" sqref="C67"/>
    </sheetView>
  </sheetViews>
  <sheetFormatPr defaultRowHeight="14.5" outlineLevelRow="1" outlineLevelCol="1" x14ac:dyDescent="0.35"/>
  <cols>
    <col min="1" max="1" width="55.08984375" customWidth="1"/>
    <col min="2" max="2" width="39.08984375" customWidth="1"/>
    <col min="3" max="3" width="10" bestFit="1" customWidth="1"/>
    <col min="10" max="10" width="10" bestFit="1" customWidth="1"/>
    <col min="12" max="13" width="9.08984375" customWidth="1" outlineLevel="1"/>
  </cols>
  <sheetData>
    <row r="1" spans="1:2" ht="18.5" x14ac:dyDescent="0.45">
      <c r="A1" s="2" t="s">
        <v>434</v>
      </c>
    </row>
    <row r="3" spans="1:2" ht="16" x14ac:dyDescent="0.4">
      <c r="A3" s="6" t="s">
        <v>435</v>
      </c>
    </row>
    <row r="5" spans="1:2" x14ac:dyDescent="0.35">
      <c r="A5" s="10" t="s">
        <v>436</v>
      </c>
      <c r="B5" s="7">
        <f>REVENUE!B7+REVENUE!B8</f>
        <v>4</v>
      </c>
    </row>
    <row r="6" spans="1:2" x14ac:dyDescent="0.35">
      <c r="A6" s="10" t="s">
        <v>343</v>
      </c>
      <c r="B6" s="7">
        <f>REVENUE!B12</f>
        <v>5</v>
      </c>
    </row>
    <row r="7" spans="1:2" x14ac:dyDescent="0.35">
      <c r="A7" s="10" t="s">
        <v>437</v>
      </c>
      <c r="B7" s="7" t="str">
        <f>IFERROR(ROUND(REVENUE!B16/'52-WEEK PROJECTION'!B81,1),"N/A")</f>
        <v>N/A</v>
      </c>
    </row>
    <row r="9" spans="1:2" ht="16" x14ac:dyDescent="0.4">
      <c r="A9" s="6" t="s">
        <v>438</v>
      </c>
    </row>
    <row r="11" spans="1:2" x14ac:dyDescent="0.35">
      <c r="A11" s="10" t="s">
        <v>439</v>
      </c>
      <c r="B11" s="40" t="e">
        <f>'52-WEEK PROJECTION'!B83</f>
        <v>#N/A</v>
      </c>
    </row>
    <row r="12" spans="1:2" x14ac:dyDescent="0.35">
      <c r="A12" s="10" t="s">
        <v>440</v>
      </c>
      <c r="B12" s="40" t="e">
        <f>'52-WEEK PROJECTION'!B84</f>
        <v>#N/A</v>
      </c>
    </row>
    <row r="13" spans="1:2" x14ac:dyDescent="0.35">
      <c r="A13" s="10" t="s">
        <v>441</v>
      </c>
      <c r="B13" s="40" t="e">
        <f>'52-WEEK PROJECTION'!B82</f>
        <v>#N/A</v>
      </c>
    </row>
    <row r="14" spans="1:2" x14ac:dyDescent="0.35">
      <c r="A14" s="10" t="s">
        <v>442</v>
      </c>
      <c r="B14" s="40" t="e">
        <f>'52-WEEK PROJECTION'!B81</f>
        <v>#N/A</v>
      </c>
    </row>
    <row r="15" spans="1:2" x14ac:dyDescent="0.35">
      <c r="A15" s="10" t="s">
        <v>443</v>
      </c>
      <c r="B15" s="40" t="e">
        <f>B13-B14</f>
        <v>#N/A</v>
      </c>
    </row>
    <row r="17" spans="1:2" ht="16" x14ac:dyDescent="0.4">
      <c r="A17" s="6" t="s">
        <v>444</v>
      </c>
    </row>
    <row r="19" spans="1:2" x14ac:dyDescent="0.35">
      <c r="A19" s="10" t="s">
        <v>445</v>
      </c>
      <c r="B19" s="40" t="e">
        <f>B11-B12</f>
        <v>#N/A</v>
      </c>
    </row>
    <row r="20" spans="1:2" x14ac:dyDescent="0.35">
      <c r="A20" s="10" t="s">
        <v>378</v>
      </c>
      <c r="B20" s="40" t="e">
        <f>'52-WEEK PROJECTION'!B85</f>
        <v>#N/A</v>
      </c>
    </row>
    <row r="21" spans="1:2" ht="16" x14ac:dyDescent="0.4">
      <c r="A21" s="10" t="s">
        <v>379</v>
      </c>
      <c r="B21" s="62" t="e">
        <f>'52-WEEK PROJECTION'!B86</f>
        <v>#N/A</v>
      </c>
    </row>
    <row r="22" spans="1:2" x14ac:dyDescent="0.35">
      <c r="A22" s="10" t="s">
        <v>373</v>
      </c>
      <c r="B22" s="7" t="str">
        <f>'52-WEEK PROJECTION'!B80</f>
        <v>Never (positive balance)</v>
      </c>
    </row>
    <row r="24" spans="1:2" ht="16" x14ac:dyDescent="0.4">
      <c r="A24" s="6" t="s">
        <v>446</v>
      </c>
    </row>
    <row r="26" spans="1:2" x14ac:dyDescent="0.35">
      <c r="A26" s="10" t="s">
        <v>447</v>
      </c>
      <c r="B26" s="40" t="e">
        <f>IF(B20&gt;=0,"You're already positive!",ROUND(ABS(B20)/52,2))</f>
        <v>#N/A</v>
      </c>
    </row>
    <row r="27" spans="1:2" x14ac:dyDescent="0.35">
      <c r="A27" s="10" t="s">
        <v>448</v>
      </c>
      <c r="B27" s="40" t="e">
        <f>IF(B20&gt;=0,"You're already positive!",ROUND(ABS(B20)/52,2))</f>
        <v>#N/A</v>
      </c>
    </row>
    <row r="28" spans="1:2" x14ac:dyDescent="0.35">
      <c r="A28" s="10" t="s">
        <v>449</v>
      </c>
      <c r="B28" s="7" t="e">
        <f>IF(B20&gt;=0,"None",ROUND(B27/(REVENUE!B5*(1+'DEFINITIONS AND SCENARIOS'!B23)),1))</f>
        <v>#N/A</v>
      </c>
    </row>
    <row r="30" spans="1:2" ht="16" x14ac:dyDescent="0.4">
      <c r="A30" s="6" t="s">
        <v>450</v>
      </c>
    </row>
    <row r="31" spans="1:2" x14ac:dyDescent="0.35">
      <c r="A31" s="10" t="s">
        <v>451</v>
      </c>
      <c r="B31" s="40" t="str" cm="1">
        <f t="array" ref="B31">IFERROR(SUMPRODUCT(('52-WEEK PROJECTION'!B64:BA64&lt;&gt;"")*(+'52-WEEK PROJECTION'!B65:BA65)),"Fill in your actual bank balance in the projection")</f>
        <v>Fill in your actual bank balance in the projection</v>
      </c>
    </row>
    <row r="32" spans="1:2" x14ac:dyDescent="0.35">
      <c r="A32" s="10" t="s">
        <v>452</v>
      </c>
      <c r="B32" s="68" t="str">
        <f>IF(B31="Fill in your actual bank balance in the projection",B31,IF(B31&lt;0,"There are signs of unforeseen or underestimated costs.","You are saving more than planned."))</f>
        <v>Fill in your actual bank balance in the projection</v>
      </c>
    </row>
    <row r="35" outlineLevel="1" x14ac:dyDescent="0.35"/>
    <row r="36" outlineLevel="1" x14ac:dyDescent="0.35"/>
    <row r="37" outlineLevel="1" x14ac:dyDescent="0.35"/>
    <row r="38" outlineLevel="1" x14ac:dyDescent="0.35"/>
    <row r="39" outlineLevel="1" x14ac:dyDescent="0.35"/>
    <row r="40" outlineLevel="1" x14ac:dyDescent="0.35"/>
    <row r="41" outlineLevel="1" x14ac:dyDescent="0.35"/>
    <row r="42" outlineLevel="1" x14ac:dyDescent="0.35"/>
    <row r="43" outlineLevel="1" x14ac:dyDescent="0.35"/>
    <row r="44" outlineLevel="1" x14ac:dyDescent="0.35"/>
    <row r="45" outlineLevel="1" x14ac:dyDescent="0.35"/>
    <row r="46" outlineLevel="1" x14ac:dyDescent="0.35"/>
    <row r="47" outlineLevel="1" x14ac:dyDescent="0.35"/>
    <row r="48" outlineLevel="1" x14ac:dyDescent="0.35"/>
    <row r="49" outlineLevel="1" x14ac:dyDescent="0.35"/>
    <row r="50" outlineLevel="1" x14ac:dyDescent="0.35"/>
    <row r="51" outlineLevel="1" x14ac:dyDescent="0.35"/>
    <row r="52" outlineLevel="1" x14ac:dyDescent="0.35"/>
    <row r="53" outlineLevel="1" x14ac:dyDescent="0.35"/>
    <row r="54" outlineLevel="1" x14ac:dyDescent="0.35"/>
    <row r="55" outlineLevel="1" x14ac:dyDescent="0.35"/>
    <row r="56" outlineLevel="1" x14ac:dyDescent="0.35"/>
    <row r="57" outlineLevel="1" x14ac:dyDescent="0.35"/>
    <row r="58" outlineLevel="1" x14ac:dyDescent="0.35"/>
    <row r="59" outlineLevel="1" x14ac:dyDescent="0.35"/>
    <row r="60" outlineLevel="1" x14ac:dyDescent="0.35"/>
    <row r="61" outlineLevel="1" x14ac:dyDescent="0.35"/>
    <row r="62" outlineLevel="1" x14ac:dyDescent="0.35"/>
    <row r="63" outlineLevel="1" x14ac:dyDescent="0.35"/>
    <row r="64" outlineLevel="1" x14ac:dyDescent="0.35"/>
    <row r="65" outlineLevel="1" x14ac:dyDescent="0.35"/>
    <row r="66" outlineLevel="1" x14ac:dyDescent="0.35"/>
    <row r="67" outlineLevel="1" x14ac:dyDescent="0.35"/>
    <row r="68" outlineLevel="1" x14ac:dyDescent="0.35"/>
    <row r="69" outlineLevel="1" x14ac:dyDescent="0.35"/>
    <row r="70" outlineLevel="1" x14ac:dyDescent="0.35"/>
    <row r="71" outlineLevel="1" x14ac:dyDescent="0.35"/>
    <row r="72" outlineLevel="1" x14ac:dyDescent="0.35"/>
    <row r="73" outlineLevel="1" x14ac:dyDescent="0.35"/>
    <row r="74" outlineLevel="1" x14ac:dyDescent="0.35"/>
    <row r="75" outlineLevel="1" x14ac:dyDescent="0.35"/>
    <row r="76" outlineLevel="1" x14ac:dyDescent="0.35"/>
    <row r="77" outlineLevel="1" x14ac:dyDescent="0.35"/>
    <row r="78" outlineLevel="1" x14ac:dyDescent="0.35"/>
    <row r="79" outlineLevel="1" x14ac:dyDescent="0.35"/>
    <row r="80" outlineLevel="1" x14ac:dyDescent="0.35"/>
    <row r="81" outlineLevel="1" x14ac:dyDescent="0.35"/>
    <row r="82" outlineLevel="1" x14ac:dyDescent="0.35"/>
    <row r="83" outlineLevel="1" x14ac:dyDescent="0.35"/>
    <row r="84" outlineLevel="1" x14ac:dyDescent="0.35"/>
    <row r="85" outlineLevel="1" x14ac:dyDescent="0.35"/>
    <row r="86" outlineLevel="1" x14ac:dyDescent="0.35"/>
    <row r="87" outlineLevel="1" x14ac:dyDescent="0.35"/>
    <row r="100" spans="1:13" x14ac:dyDescent="0.35">
      <c r="A100" s="10" t="s">
        <v>453</v>
      </c>
      <c r="I100" t="s">
        <v>173</v>
      </c>
      <c r="J100" t="s">
        <v>457</v>
      </c>
    </row>
    <row r="101" spans="1:13" x14ac:dyDescent="0.35">
      <c r="A101" t="s">
        <v>191</v>
      </c>
      <c r="B101" t="s">
        <v>454</v>
      </c>
      <c r="C101" t="s">
        <v>350</v>
      </c>
      <c r="E101" t="s">
        <v>189</v>
      </c>
      <c r="F101" t="s">
        <v>455</v>
      </c>
      <c r="G101" t="s">
        <v>456</v>
      </c>
      <c r="I101" t="s">
        <v>458</v>
      </c>
      <c r="J101" s="13" t="e">
        <f>B20*1.15</f>
        <v>#N/A</v>
      </c>
      <c r="L101" t="s">
        <v>189</v>
      </c>
      <c r="M101" t="s">
        <v>456</v>
      </c>
    </row>
    <row r="102" spans="1:13" x14ac:dyDescent="0.35">
      <c r="A102">
        <v>1</v>
      </c>
      <c r="B102" s="69" t="e">
        <f>'52-WEEK PROJECTION'!B68</f>
        <v>#N/A</v>
      </c>
      <c r="C102" s="69" t="e">
        <f>'52-WEEK PROJECTION'!B62</f>
        <v>#N/A</v>
      </c>
      <c r="E102" t="s">
        <v>461</v>
      </c>
      <c r="F102" s="69">
        <f>IF('FIXED COSTS'!L4&lt;&gt;"",+'FIXED COSTS'!L4,SUMIF('FIXED COSTS'!L5:L8,"&gt;0"))</f>
        <v>0</v>
      </c>
      <c r="G102" s="69">
        <f>IF('FIXED COSTS'!L4&lt;&gt;"",+'FIXED COSTS'!L4,SUMIF('FIXED COSTS'!L5:L8,"&gt;0"))</f>
        <v>0</v>
      </c>
      <c r="I102" t="s">
        <v>459</v>
      </c>
      <c r="J102" s="69" t="e">
        <f>B20</f>
        <v>#N/A</v>
      </c>
      <c r="L102" t="s">
        <v>461</v>
      </c>
      <c r="M102" s="13">
        <f t="shared" ref="M102:M114" si="0">G102</f>
        <v>0</v>
      </c>
    </row>
    <row r="103" spans="1:13" x14ac:dyDescent="0.35">
      <c r="A103">
        <v>2</v>
      </c>
      <c r="B103" s="69" t="e">
        <f>'52-WEEK PROJECTION'!C68</f>
        <v>#N/A</v>
      </c>
      <c r="C103" s="69" t="e">
        <f>'52-WEEK PROJECTION'!C62</f>
        <v>#N/A</v>
      </c>
      <c r="E103" t="s">
        <v>462</v>
      </c>
      <c r="F103" s="69">
        <f>IF('FIXED COSTS'!L9&lt;&gt;"",+'FIXED COSTS'!L9,SUMIF('FIXED COSTS'!L10:L11,"&gt;0"))</f>
        <v>0</v>
      </c>
      <c r="G103" s="69">
        <f>IF('FIXED COSTS'!L9&lt;&gt;"",+'FIXED COSTS'!L9,SUMIF('FIXED COSTS'!L10:L11,"&gt;0"))</f>
        <v>0</v>
      </c>
      <c r="I103" t="s">
        <v>460</v>
      </c>
      <c r="J103" s="69" t="e">
        <f>B20*0.7</f>
        <v>#N/A</v>
      </c>
      <c r="L103" t="s">
        <v>462</v>
      </c>
      <c r="M103" s="13">
        <f t="shared" si="0"/>
        <v>0</v>
      </c>
    </row>
    <row r="104" spans="1:13" x14ac:dyDescent="0.35">
      <c r="A104">
        <v>3</v>
      </c>
      <c r="B104" s="69" t="e">
        <f>'52-WEEK PROJECTION'!D68</f>
        <v>#N/A</v>
      </c>
      <c r="C104" s="69" t="e">
        <f>'52-WEEK PROJECTION'!D62</f>
        <v>#N/A</v>
      </c>
      <c r="E104" t="s">
        <v>463</v>
      </c>
      <c r="F104" s="69">
        <f>IF('FIXED COSTS'!L12&lt;&gt;"",+'FIXED COSTS'!L12,SUMIF('FIXED COSTS'!L13:L14,"&gt;0"))</f>
        <v>0</v>
      </c>
      <c r="G104" s="69">
        <f>IF('FIXED COSTS'!L12&lt;&gt;"",+'FIXED COSTS'!L12,SUMIF('FIXED COSTS'!L13:L14,"&gt;0"))</f>
        <v>0</v>
      </c>
      <c r="L104" t="s">
        <v>463</v>
      </c>
      <c r="M104" s="13">
        <f t="shared" si="0"/>
        <v>0</v>
      </c>
    </row>
    <row r="105" spans="1:13" x14ac:dyDescent="0.35">
      <c r="A105">
        <v>4</v>
      </c>
      <c r="B105" s="69" t="e">
        <f>'52-WEEK PROJECTION'!E68</f>
        <v>#N/A</v>
      </c>
      <c r="C105" s="69" t="e">
        <f>'52-WEEK PROJECTION'!E62</f>
        <v>#N/A</v>
      </c>
      <c r="E105" t="s">
        <v>464</v>
      </c>
      <c r="F105" s="69">
        <f>IF('FIXED COSTS'!L15&lt;&gt;"",+'FIXED COSTS'!L15,SUMIF('FIXED COSTS'!L16:L16,"&gt;0"))</f>
        <v>0</v>
      </c>
      <c r="G105" s="69">
        <f>IF('FIXED COSTS'!L15&lt;&gt;"",+'FIXED COSTS'!L15,SUMIF('FIXED COSTS'!L16:L16,"&gt;0"))</f>
        <v>0</v>
      </c>
      <c r="L105" t="s">
        <v>464</v>
      </c>
      <c r="M105" s="13">
        <f t="shared" si="0"/>
        <v>0</v>
      </c>
    </row>
    <row r="106" spans="1:13" x14ac:dyDescent="0.35">
      <c r="A106">
        <v>5</v>
      </c>
      <c r="B106" s="69" t="e">
        <f>'52-WEEK PROJECTION'!F68</f>
        <v>#N/A</v>
      </c>
      <c r="C106" s="69" t="e">
        <f>'52-WEEK PROJECTION'!F62</f>
        <v>#N/A</v>
      </c>
      <c r="E106" t="s">
        <v>465</v>
      </c>
      <c r="F106" s="69">
        <f>IF('FIXED COSTS'!L17&lt;&gt;"",+'FIXED COSTS'!L17,SUMIF('FIXED COSTS'!L18:L19,"&gt;0"))</f>
        <v>0</v>
      </c>
      <c r="G106" s="69">
        <f>IF('FIXED COSTS'!L17&lt;&gt;"",+'FIXED COSTS'!L17,SUMIF('FIXED COSTS'!L18:L19,"&gt;0"))</f>
        <v>0</v>
      </c>
      <c r="L106" t="s">
        <v>465</v>
      </c>
      <c r="M106" s="13">
        <f t="shared" si="0"/>
        <v>0</v>
      </c>
    </row>
    <row r="107" spans="1:13" x14ac:dyDescent="0.35">
      <c r="A107">
        <v>6</v>
      </c>
      <c r="B107" s="69" t="e">
        <f>'52-WEEK PROJECTION'!G68</f>
        <v>#N/A</v>
      </c>
      <c r="C107" s="69" t="e">
        <f>'52-WEEK PROJECTION'!G62</f>
        <v>#N/A</v>
      </c>
      <c r="E107" t="s">
        <v>466</v>
      </c>
      <c r="F107" s="69">
        <f>IF('FIXED COSTS'!L20&lt;&gt;"",+'FIXED COSTS'!L20,SUMIF('FIXED COSTS'!L21:L22,"&gt;0"))</f>
        <v>0</v>
      </c>
      <c r="G107" s="69">
        <f>IF('FIXED COSTS'!L20&lt;&gt;"",+'FIXED COSTS'!L20,SUMIF('FIXED COSTS'!L21:L22,"&gt;0"))</f>
        <v>0</v>
      </c>
      <c r="L107" t="s">
        <v>466</v>
      </c>
      <c r="M107" s="13">
        <f t="shared" si="0"/>
        <v>0</v>
      </c>
    </row>
    <row r="108" spans="1:13" x14ac:dyDescent="0.35">
      <c r="A108">
        <v>7</v>
      </c>
      <c r="B108" s="69" t="e">
        <f>'52-WEEK PROJECTION'!H68</f>
        <v>#N/A</v>
      </c>
      <c r="C108" s="69" t="e">
        <f>'52-WEEK PROJECTION'!H62</f>
        <v>#N/A</v>
      </c>
      <c r="E108" t="s">
        <v>40</v>
      </c>
      <c r="F108" s="69">
        <f>IF('FIXED COSTS'!L23&lt;&gt;"",+'FIXED COSTS'!L23,SUMIF('FIXED COSTS'!L24:L25,"&gt;0"))</f>
        <v>0</v>
      </c>
      <c r="G108" s="69">
        <f>IF('FIXED COSTS'!L23&lt;&gt;"",+'FIXED COSTS'!L23,SUMIF('FIXED COSTS'!L24:L25,"&gt;0"))</f>
        <v>0</v>
      </c>
      <c r="L108" t="s">
        <v>40</v>
      </c>
      <c r="M108" s="13">
        <f t="shared" si="0"/>
        <v>0</v>
      </c>
    </row>
    <row r="109" spans="1:13" x14ac:dyDescent="0.35">
      <c r="A109">
        <v>8</v>
      </c>
      <c r="B109" s="69" t="e">
        <f>'52-WEEK PROJECTION'!I68</f>
        <v>#N/A</v>
      </c>
      <c r="C109" s="69" t="e">
        <f>'52-WEEK PROJECTION'!I62</f>
        <v>#N/A</v>
      </c>
      <c r="E109" t="s">
        <v>467</v>
      </c>
      <c r="F109" s="69">
        <f>IF('VARIABLE COSTS'!L4&lt;&gt;"",+'VARIABLE COSTS'!L4,SUMIF('VARIABLE COSTS'!L5:L8,"&gt;0"))</f>
        <v>0</v>
      </c>
      <c r="G109" s="69">
        <f>IF('VARIABLE COSTS'!L4&lt;&gt;"",+'VARIABLE COSTS'!L4,SUMIF('VARIABLE COSTS'!L5:L8,"&gt;0"))</f>
        <v>0</v>
      </c>
      <c r="L109" t="s">
        <v>467</v>
      </c>
      <c r="M109" s="13">
        <f t="shared" si="0"/>
        <v>0</v>
      </c>
    </row>
    <row r="110" spans="1:13" x14ac:dyDescent="0.35">
      <c r="A110">
        <v>9</v>
      </c>
      <c r="B110" s="69" t="e">
        <f>'52-WEEK PROJECTION'!J68</f>
        <v>#N/A</v>
      </c>
      <c r="C110" s="69" t="e">
        <f>'52-WEEK PROJECTION'!J62</f>
        <v>#N/A</v>
      </c>
      <c r="E110" t="s">
        <v>468</v>
      </c>
      <c r="F110" s="69">
        <f>IF('VARIABLE COSTS'!L9&lt;&gt;"",+'VARIABLE COSTS'!L9,SUMIF('VARIABLE COSTS'!L10:L11,"&gt;0"))</f>
        <v>0</v>
      </c>
      <c r="G110" s="69">
        <f>IF('VARIABLE COSTS'!L9&lt;&gt;"",+'VARIABLE COSTS'!L9,SUMIF('VARIABLE COSTS'!L10:L11,"&gt;0"))</f>
        <v>0</v>
      </c>
      <c r="L110" t="s">
        <v>468</v>
      </c>
      <c r="M110" s="13">
        <f t="shared" si="0"/>
        <v>0</v>
      </c>
    </row>
    <row r="111" spans="1:13" x14ac:dyDescent="0.35">
      <c r="A111">
        <v>10</v>
      </c>
      <c r="B111" s="69" t="e">
        <f>'52-WEEK PROJECTION'!K68</f>
        <v>#N/A</v>
      </c>
      <c r="C111" s="69" t="e">
        <f>'52-WEEK PROJECTION'!K62</f>
        <v>#N/A</v>
      </c>
      <c r="E111" t="s">
        <v>469</v>
      </c>
      <c r="F111" s="69">
        <f>IF('VARIABLE COSTS'!L12&lt;&gt;"",+'VARIABLE COSTS'!L12,SUMIF('VARIABLE COSTS'!L13:L15,"&gt;0"))</f>
        <v>0</v>
      </c>
      <c r="G111" s="69">
        <f>IF('VARIABLE COSTS'!L12&lt;&gt;"",+'VARIABLE COSTS'!L12,SUMIF('VARIABLE COSTS'!L13:L15,"&gt;0"))</f>
        <v>0</v>
      </c>
      <c r="L111" t="s">
        <v>469</v>
      </c>
      <c r="M111" s="13">
        <f t="shared" si="0"/>
        <v>0</v>
      </c>
    </row>
    <row r="112" spans="1:13" x14ac:dyDescent="0.35">
      <c r="A112">
        <v>11</v>
      </c>
      <c r="B112" s="69" t="e">
        <f>'52-WEEK PROJECTION'!L68</f>
        <v>#N/A</v>
      </c>
      <c r="C112" s="69" t="e">
        <f>'52-WEEK PROJECTION'!L62</f>
        <v>#N/A</v>
      </c>
      <c r="E112" t="s">
        <v>470</v>
      </c>
      <c r="F112" s="69">
        <f>IF('VARIABLE COSTS'!L16&lt;&gt;"",+'VARIABLE COSTS'!L16,SUMIF('VARIABLE COSTS'!L17:L18,"&gt;0"))</f>
        <v>0</v>
      </c>
      <c r="G112" s="69">
        <f>IF('VARIABLE COSTS'!L16&lt;&gt;"",+'VARIABLE COSTS'!L16,SUMIF('VARIABLE COSTS'!L17:L18,"&gt;0"))</f>
        <v>0</v>
      </c>
      <c r="L112" t="s">
        <v>470</v>
      </c>
      <c r="M112" s="13">
        <f t="shared" si="0"/>
        <v>0</v>
      </c>
    </row>
    <row r="113" spans="1:13" x14ac:dyDescent="0.35">
      <c r="A113">
        <v>12</v>
      </c>
      <c r="B113" s="69" t="e">
        <f>'52-WEEK PROJECTION'!M68</f>
        <v>#N/A</v>
      </c>
      <c r="C113" s="69" t="e">
        <f>'52-WEEK PROJECTION'!M62</f>
        <v>#N/A</v>
      </c>
      <c r="E113" t="s">
        <v>471</v>
      </c>
      <c r="F113" s="69">
        <f>IF('VARIABLE COSTS'!L19&lt;&gt;"",+'VARIABLE COSTS'!L19,SUMIF('VARIABLE COSTS'!L20:L21,"&gt;0"))</f>
        <v>0</v>
      </c>
      <c r="G113" s="69">
        <f>IF('VARIABLE COSTS'!L19&lt;&gt;"",+'VARIABLE COSTS'!L19,SUMIF('VARIABLE COSTS'!L20:L21,"&gt;0"))</f>
        <v>0</v>
      </c>
      <c r="L113" t="s">
        <v>471</v>
      </c>
      <c r="M113" s="13">
        <f t="shared" si="0"/>
        <v>0</v>
      </c>
    </row>
    <row r="114" spans="1:13" x14ac:dyDescent="0.35">
      <c r="A114">
        <v>13</v>
      </c>
      <c r="B114" s="69" t="e">
        <f>'52-WEEK PROJECTION'!N68</f>
        <v>#N/A</v>
      </c>
      <c r="C114" s="69" t="e">
        <f>'52-WEEK PROJECTION'!N62</f>
        <v>#N/A</v>
      </c>
      <c r="E114" t="s">
        <v>472</v>
      </c>
      <c r="F114" s="69">
        <f>IF('VARIABLE COSTS'!L22&lt;&gt;"",+'VARIABLE COSTS'!L22,SUMIF('VARIABLE COSTS'!L23:L25,"&gt;0"))</f>
        <v>0</v>
      </c>
      <c r="G114" s="69">
        <f>IF('VARIABLE COSTS'!L22&lt;&gt;"",+'VARIABLE COSTS'!L22,SUMIF('VARIABLE COSTS'!L23:L25,"&gt;0"))</f>
        <v>0</v>
      </c>
      <c r="L114" t="s">
        <v>472</v>
      </c>
      <c r="M114" s="13">
        <f t="shared" si="0"/>
        <v>0</v>
      </c>
    </row>
    <row r="115" spans="1:13" x14ac:dyDescent="0.35">
      <c r="A115">
        <v>14</v>
      </c>
      <c r="B115" s="69" t="e">
        <f>'52-WEEK PROJECTION'!O68</f>
        <v>#N/A</v>
      </c>
      <c r="C115" s="69" t="e">
        <f>'52-WEEK PROJECTION'!O62</f>
        <v>#N/A</v>
      </c>
      <c r="E115" t="s">
        <v>473</v>
      </c>
      <c r="F115" s="69">
        <f>'INITIAL COSTS'!C45/52</f>
        <v>0</v>
      </c>
      <c r="G115" s="69">
        <v>0</v>
      </c>
    </row>
    <row r="116" spans="1:13" x14ac:dyDescent="0.35">
      <c r="A116">
        <v>15</v>
      </c>
      <c r="B116" s="69" t="e">
        <f>'52-WEEK PROJECTION'!P68</f>
        <v>#N/A</v>
      </c>
      <c r="C116" s="69" t="e">
        <f>'52-WEEK PROJECTION'!P62</f>
        <v>#N/A</v>
      </c>
    </row>
    <row r="117" spans="1:13" x14ac:dyDescent="0.35">
      <c r="A117">
        <v>16</v>
      </c>
      <c r="B117" s="69" t="e">
        <f>'52-WEEK PROJECTION'!Q68</f>
        <v>#N/A</v>
      </c>
      <c r="C117" s="69" t="e">
        <f>'52-WEEK PROJECTION'!Q62</f>
        <v>#N/A</v>
      </c>
    </row>
    <row r="118" spans="1:13" x14ac:dyDescent="0.35">
      <c r="A118">
        <v>17</v>
      </c>
      <c r="B118" s="69" t="e">
        <f>'52-WEEK PROJECTION'!R68</f>
        <v>#N/A</v>
      </c>
      <c r="C118" s="69" t="e">
        <f>'52-WEEK PROJECTION'!R62</f>
        <v>#N/A</v>
      </c>
    </row>
    <row r="119" spans="1:13" x14ac:dyDescent="0.35">
      <c r="A119">
        <v>18</v>
      </c>
      <c r="B119" s="69" t="e">
        <f>'52-WEEK PROJECTION'!S68</f>
        <v>#N/A</v>
      </c>
      <c r="C119" s="69" t="e">
        <f>'52-WEEK PROJECTION'!S62</f>
        <v>#N/A</v>
      </c>
    </row>
    <row r="120" spans="1:13" x14ac:dyDescent="0.35">
      <c r="A120">
        <v>19</v>
      </c>
      <c r="B120" s="69" t="e">
        <f>'52-WEEK PROJECTION'!T68</f>
        <v>#N/A</v>
      </c>
      <c r="C120" s="69" t="e">
        <f>'52-WEEK PROJECTION'!T62</f>
        <v>#N/A</v>
      </c>
    </row>
    <row r="121" spans="1:13" x14ac:dyDescent="0.35">
      <c r="A121">
        <v>20</v>
      </c>
      <c r="B121" s="69" t="e">
        <f>'52-WEEK PROJECTION'!U68</f>
        <v>#N/A</v>
      </c>
      <c r="C121" s="69" t="e">
        <f>'52-WEEK PROJECTION'!U62</f>
        <v>#N/A</v>
      </c>
    </row>
    <row r="122" spans="1:13" x14ac:dyDescent="0.35">
      <c r="A122">
        <v>21</v>
      </c>
      <c r="B122" s="69" t="e">
        <f>'52-WEEK PROJECTION'!V68</f>
        <v>#N/A</v>
      </c>
      <c r="C122" s="69" t="e">
        <f>'52-WEEK PROJECTION'!V62</f>
        <v>#N/A</v>
      </c>
    </row>
    <row r="123" spans="1:13" x14ac:dyDescent="0.35">
      <c r="A123">
        <v>22</v>
      </c>
      <c r="B123" s="69" t="e">
        <f>'52-WEEK PROJECTION'!W68</f>
        <v>#N/A</v>
      </c>
      <c r="C123" s="69" t="e">
        <f>'52-WEEK PROJECTION'!W62</f>
        <v>#N/A</v>
      </c>
    </row>
    <row r="124" spans="1:13" x14ac:dyDescent="0.35">
      <c r="A124">
        <v>23</v>
      </c>
      <c r="B124" s="69" t="e">
        <f>'52-WEEK PROJECTION'!X68</f>
        <v>#N/A</v>
      </c>
      <c r="C124" s="69" t="e">
        <f>'52-WEEK PROJECTION'!X62</f>
        <v>#N/A</v>
      </c>
    </row>
    <row r="125" spans="1:13" x14ac:dyDescent="0.35">
      <c r="A125">
        <v>24</v>
      </c>
      <c r="B125" s="69" t="e">
        <f>'52-WEEK PROJECTION'!Y68</f>
        <v>#N/A</v>
      </c>
      <c r="C125" s="69" t="e">
        <f>'52-WEEK PROJECTION'!Y62</f>
        <v>#N/A</v>
      </c>
    </row>
    <row r="126" spans="1:13" x14ac:dyDescent="0.35">
      <c r="A126">
        <v>25</v>
      </c>
      <c r="B126" s="69" t="e">
        <f>'52-WEEK PROJECTION'!Z68</f>
        <v>#N/A</v>
      </c>
      <c r="C126" s="69" t="e">
        <f>'52-WEEK PROJECTION'!Z62</f>
        <v>#N/A</v>
      </c>
    </row>
    <row r="127" spans="1:13" x14ac:dyDescent="0.35">
      <c r="A127">
        <v>26</v>
      </c>
      <c r="B127" s="69" t="e">
        <f>'52-WEEK PROJECTION'!AA68</f>
        <v>#N/A</v>
      </c>
      <c r="C127" s="69" t="e">
        <f>'52-WEEK PROJECTION'!AA62</f>
        <v>#N/A</v>
      </c>
    </row>
    <row r="128" spans="1:13" x14ac:dyDescent="0.35">
      <c r="A128">
        <v>27</v>
      </c>
      <c r="B128" s="69" t="e">
        <f>'52-WEEK PROJECTION'!AB68</f>
        <v>#N/A</v>
      </c>
      <c r="C128" s="69" t="e">
        <f>'52-WEEK PROJECTION'!AB62</f>
        <v>#N/A</v>
      </c>
    </row>
    <row r="129" spans="1:3" x14ac:dyDescent="0.35">
      <c r="A129">
        <v>28</v>
      </c>
      <c r="B129" s="69" t="e">
        <f>'52-WEEK PROJECTION'!AC68</f>
        <v>#N/A</v>
      </c>
      <c r="C129" s="69" t="e">
        <f>'52-WEEK PROJECTION'!AC62</f>
        <v>#N/A</v>
      </c>
    </row>
    <row r="130" spans="1:3" x14ac:dyDescent="0.35">
      <c r="A130">
        <v>29</v>
      </c>
      <c r="B130" s="69" t="e">
        <f>'52-WEEK PROJECTION'!AD68</f>
        <v>#N/A</v>
      </c>
      <c r="C130" s="69" t="e">
        <f>'52-WEEK PROJECTION'!AD62</f>
        <v>#N/A</v>
      </c>
    </row>
    <row r="131" spans="1:3" x14ac:dyDescent="0.35">
      <c r="A131">
        <v>30</v>
      </c>
      <c r="B131" s="69" t="e">
        <f>'52-WEEK PROJECTION'!AE68</f>
        <v>#N/A</v>
      </c>
      <c r="C131" s="69" t="e">
        <f>'52-WEEK PROJECTION'!AE62</f>
        <v>#N/A</v>
      </c>
    </row>
    <row r="132" spans="1:3" x14ac:dyDescent="0.35">
      <c r="A132">
        <v>31</v>
      </c>
      <c r="B132" s="69" t="e">
        <f>'52-WEEK PROJECTION'!AF68</f>
        <v>#N/A</v>
      </c>
      <c r="C132" s="69" t="e">
        <f>'52-WEEK PROJECTION'!AF62</f>
        <v>#N/A</v>
      </c>
    </row>
    <row r="133" spans="1:3" x14ac:dyDescent="0.35">
      <c r="A133">
        <v>32</v>
      </c>
      <c r="B133" s="69" t="e">
        <f>'52-WEEK PROJECTION'!AG68</f>
        <v>#N/A</v>
      </c>
      <c r="C133" s="69" t="e">
        <f>'52-WEEK PROJECTION'!AG62</f>
        <v>#N/A</v>
      </c>
    </row>
    <row r="134" spans="1:3" x14ac:dyDescent="0.35">
      <c r="A134">
        <v>33</v>
      </c>
      <c r="B134" s="69" t="e">
        <f>'52-WEEK PROJECTION'!AH68</f>
        <v>#N/A</v>
      </c>
      <c r="C134" s="69" t="e">
        <f>'52-WEEK PROJECTION'!AH62</f>
        <v>#N/A</v>
      </c>
    </row>
    <row r="135" spans="1:3" x14ac:dyDescent="0.35">
      <c r="A135">
        <v>34</v>
      </c>
      <c r="B135" s="69" t="e">
        <f>'52-WEEK PROJECTION'!AI68</f>
        <v>#N/A</v>
      </c>
      <c r="C135" s="69" t="e">
        <f>'52-WEEK PROJECTION'!AI62</f>
        <v>#N/A</v>
      </c>
    </row>
    <row r="136" spans="1:3" x14ac:dyDescent="0.35">
      <c r="A136">
        <v>35</v>
      </c>
      <c r="B136" s="69" t="e">
        <f>'52-WEEK PROJECTION'!AJ68</f>
        <v>#N/A</v>
      </c>
      <c r="C136" s="69" t="e">
        <f>'52-WEEK PROJECTION'!AJ62</f>
        <v>#N/A</v>
      </c>
    </row>
    <row r="137" spans="1:3" x14ac:dyDescent="0.35">
      <c r="A137">
        <v>36</v>
      </c>
      <c r="B137" s="69" t="e">
        <f>'52-WEEK PROJECTION'!AK68</f>
        <v>#N/A</v>
      </c>
      <c r="C137" s="69" t="e">
        <f>'52-WEEK PROJECTION'!AK62</f>
        <v>#N/A</v>
      </c>
    </row>
    <row r="138" spans="1:3" x14ac:dyDescent="0.35">
      <c r="A138">
        <v>37</v>
      </c>
      <c r="B138" s="69" t="e">
        <f>'52-WEEK PROJECTION'!AL68</f>
        <v>#N/A</v>
      </c>
      <c r="C138" s="69" t="e">
        <f>'52-WEEK PROJECTION'!AL62</f>
        <v>#N/A</v>
      </c>
    </row>
    <row r="139" spans="1:3" x14ac:dyDescent="0.35">
      <c r="A139">
        <v>38</v>
      </c>
      <c r="B139" s="69" t="e">
        <f>'52-WEEK PROJECTION'!AM68</f>
        <v>#N/A</v>
      </c>
      <c r="C139" s="69" t="e">
        <f>'52-WEEK PROJECTION'!AM62</f>
        <v>#N/A</v>
      </c>
    </row>
    <row r="140" spans="1:3" x14ac:dyDescent="0.35">
      <c r="A140">
        <v>39</v>
      </c>
      <c r="B140" s="69" t="e">
        <f>'52-WEEK PROJECTION'!AN68</f>
        <v>#N/A</v>
      </c>
      <c r="C140" s="69" t="e">
        <f>'52-WEEK PROJECTION'!AN62</f>
        <v>#N/A</v>
      </c>
    </row>
    <row r="141" spans="1:3" x14ac:dyDescent="0.35">
      <c r="A141">
        <v>40</v>
      </c>
      <c r="B141" s="69" t="e">
        <f>'52-WEEK PROJECTION'!AO68</f>
        <v>#N/A</v>
      </c>
      <c r="C141" s="69" t="e">
        <f>'52-WEEK PROJECTION'!AO62</f>
        <v>#N/A</v>
      </c>
    </row>
    <row r="142" spans="1:3" x14ac:dyDescent="0.35">
      <c r="A142">
        <v>41</v>
      </c>
      <c r="B142" s="69" t="e">
        <f>'52-WEEK PROJECTION'!AP68</f>
        <v>#N/A</v>
      </c>
      <c r="C142" s="69" t="e">
        <f>'52-WEEK PROJECTION'!AP62</f>
        <v>#N/A</v>
      </c>
    </row>
    <row r="143" spans="1:3" x14ac:dyDescent="0.35">
      <c r="A143">
        <v>42</v>
      </c>
      <c r="B143" s="69" t="e">
        <f>'52-WEEK PROJECTION'!AQ68</f>
        <v>#N/A</v>
      </c>
      <c r="C143" s="69" t="e">
        <f>'52-WEEK PROJECTION'!AQ62</f>
        <v>#N/A</v>
      </c>
    </row>
    <row r="144" spans="1:3" x14ac:dyDescent="0.35">
      <c r="A144">
        <v>43</v>
      </c>
      <c r="B144" s="69" t="e">
        <f>'52-WEEK PROJECTION'!AR68</f>
        <v>#N/A</v>
      </c>
      <c r="C144" s="69" t="e">
        <f>'52-WEEK PROJECTION'!AR62</f>
        <v>#N/A</v>
      </c>
    </row>
    <row r="145" spans="1:3" x14ac:dyDescent="0.35">
      <c r="A145">
        <v>44</v>
      </c>
      <c r="B145" s="69" t="e">
        <f>'52-WEEK PROJECTION'!AS68</f>
        <v>#N/A</v>
      </c>
      <c r="C145" s="69" t="e">
        <f>'52-WEEK PROJECTION'!AS62</f>
        <v>#N/A</v>
      </c>
    </row>
    <row r="146" spans="1:3" x14ac:dyDescent="0.35">
      <c r="A146">
        <v>45</v>
      </c>
      <c r="B146" s="69" t="e">
        <f>'52-WEEK PROJECTION'!AT68</f>
        <v>#N/A</v>
      </c>
      <c r="C146" s="69" t="e">
        <f>'52-WEEK PROJECTION'!AT62</f>
        <v>#N/A</v>
      </c>
    </row>
    <row r="147" spans="1:3" x14ac:dyDescent="0.35">
      <c r="A147">
        <v>46</v>
      </c>
      <c r="B147" s="69" t="e">
        <f>'52-WEEK PROJECTION'!AU68</f>
        <v>#N/A</v>
      </c>
      <c r="C147" s="69" t="e">
        <f>'52-WEEK PROJECTION'!AU62</f>
        <v>#N/A</v>
      </c>
    </row>
    <row r="148" spans="1:3" x14ac:dyDescent="0.35">
      <c r="A148">
        <v>47</v>
      </c>
      <c r="B148" s="69" t="e">
        <f>'52-WEEK PROJECTION'!AV68</f>
        <v>#N/A</v>
      </c>
      <c r="C148" s="69" t="e">
        <f>'52-WEEK PROJECTION'!AV62</f>
        <v>#N/A</v>
      </c>
    </row>
    <row r="149" spans="1:3" x14ac:dyDescent="0.35">
      <c r="A149">
        <v>48</v>
      </c>
      <c r="B149" s="69" t="e">
        <f>'52-WEEK PROJECTION'!AW68</f>
        <v>#N/A</v>
      </c>
      <c r="C149" s="69" t="e">
        <f>'52-WEEK PROJECTION'!AW62</f>
        <v>#N/A</v>
      </c>
    </row>
    <row r="150" spans="1:3" x14ac:dyDescent="0.35">
      <c r="A150">
        <v>49</v>
      </c>
      <c r="B150" s="69" t="e">
        <f>'52-WEEK PROJECTION'!AX68</f>
        <v>#N/A</v>
      </c>
      <c r="C150" s="69" t="e">
        <f>'52-WEEK PROJECTION'!AX62</f>
        <v>#N/A</v>
      </c>
    </row>
    <row r="151" spans="1:3" x14ac:dyDescent="0.35">
      <c r="A151">
        <v>50</v>
      </c>
      <c r="B151" s="69" t="e">
        <f>'52-WEEK PROJECTION'!AY68</f>
        <v>#N/A</v>
      </c>
      <c r="C151" s="69" t="e">
        <f>'52-WEEK PROJECTION'!AY62</f>
        <v>#N/A</v>
      </c>
    </row>
    <row r="152" spans="1:3" x14ac:dyDescent="0.35">
      <c r="A152">
        <v>51</v>
      </c>
      <c r="B152" s="69" t="e">
        <f>'52-WEEK PROJECTION'!AZ68</f>
        <v>#N/A</v>
      </c>
      <c r="C152" s="69" t="e">
        <f>'52-WEEK PROJECTION'!AZ62</f>
        <v>#N/A</v>
      </c>
    </row>
    <row r="153" spans="1:3" x14ac:dyDescent="0.35">
      <c r="A153">
        <v>52</v>
      </c>
      <c r="B153" s="69" t="e">
        <f>'52-WEEK PROJECTION'!BA68</f>
        <v>#N/A</v>
      </c>
      <c r="C153" s="69" t="e">
        <f>'52-WEEK PROJECTION'!BA62</f>
        <v>#N/A</v>
      </c>
    </row>
  </sheetData>
  <sheetProtection algorithmName="SHA-512" hashValue="EGmRvvc5OCB3DffIGBpvNoTiv2Jk5NSWO7TgK7xPlENFhP26wifQJuF8KY9kUBkp2Xk9PssB9ZOTPShkcbUObg==" saltValue="Y1i/qqsmK82GIuyEUTVufg==" spinCount="100000" sheet="1" objects="1" scenarios="1"/>
  <conditionalFormatting sqref="B21">
    <cfRule type="containsText" dxfId="1" priority="1" operator="containsText" text="ALTO">
      <formula>NOT(ISERROR(SEARCH("ALTO",B21)))</formula>
    </cfRule>
    <cfRule type="containsText" dxfId="0" priority="2" operator="containsText" text="BAIXO">
      <formula>NOT(ISERROR(SEARCH("BAIXO",B21)))</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9</vt:i4>
      </vt:variant>
    </vt:vector>
  </HeadingPairs>
  <TitlesOfParts>
    <vt:vector size="9" baseType="lpstr">
      <vt:lpstr>HOW TO USE</vt:lpstr>
      <vt:lpstr>BASE DATA</vt:lpstr>
      <vt:lpstr>DEFINITIONS AND SCENARIOS</vt:lpstr>
      <vt:lpstr>INITIAL COSTS</vt:lpstr>
      <vt:lpstr>FIXED COSTS</vt:lpstr>
      <vt:lpstr>VARIABLE COSTS</vt:lpstr>
      <vt:lpstr>REVENUE</vt:lpstr>
      <vt:lpstr>52-WEEK PROJECTION</vt:lpstr>
      <vt:lpstr>SMART 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Angelo Zanella</cp:lastModifiedBy>
  <dcterms:created xsi:type="dcterms:W3CDTF">2026-03-15T00:29:36Z</dcterms:created>
  <dcterms:modified xsi:type="dcterms:W3CDTF">2026-04-18T08:40:48Z</dcterms:modified>
</cp:coreProperties>
</file>